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X:\XFER_BVAG\NR\01_Abrechnungsbrennwerte\BS_H-Gas Brennwerte\"/>
    </mc:Choice>
  </mc:AlternateContent>
  <xr:revisionPtr revIDLastSave="0" documentId="13_ncr:1_{553C0F6E-38EC-450A-BA66-AD9704450AA4}" xr6:coauthVersionLast="47" xr6:coauthVersionMax="47" xr10:uidLastSave="{00000000-0000-0000-0000-000000000000}"/>
  <bookViews>
    <workbookView xWindow="-110" yWindow="-110" windowWidth="19420" windowHeight="10300" activeTab="2" xr2:uid="{00000000-000D-0000-FFFF-FFFF00000000}"/>
  </bookViews>
  <sheets>
    <sheet name="Anleitung" sheetId="1" r:id="rId1"/>
    <sheet name="Eingabe" sheetId="2" r:id="rId2"/>
    <sheet name="Brennwerte" sheetId="3" r:id="rId3"/>
  </sheets>
  <definedNames>
    <definedName name="Durchschnittswerte">OFFSET(Eingabe!$D$11, , ,Eingabe!$G$9,1)</definedName>
    <definedName name="Monate">OFFSET(Eingabe!$B$11, , ,Eingabe!$G$9,1)</definedName>
    <definedName name="Monatswerte">OFFSET(Eingabe!$C$11, , ,Eingabe!$G$9,1)</definedName>
    <definedName name="Zeitreihe">OFFSET(Eingabe!$C$11, , ,Eingabe!$G$9,1)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ZI3Y3fbOgY20G7zIWV323ySAWQWTQ/svCw1Xn4DR7mk="/>
    </ext>
  </extLst>
</workbook>
</file>

<file path=xl/calcChain.xml><?xml version="1.0" encoding="utf-8"?>
<calcChain xmlns="http://schemas.openxmlformats.org/spreadsheetml/2006/main">
  <c r="B26" i="2" l="1"/>
  <c r="B27" i="2" s="1"/>
  <c r="D25" i="2"/>
  <c r="G7" i="2"/>
  <c r="H7" i="2" s="1"/>
  <c r="G5" i="2"/>
  <c r="H5" i="2" s="1"/>
  <c r="G2" i="2"/>
  <c r="B11" i="2" l="1"/>
  <c r="H9" i="2" a="1"/>
  <c r="H9" i="2" s="1"/>
  <c r="I9" i="2" s="1"/>
  <c r="G9" i="2"/>
  <c r="B28" i="2"/>
  <c r="D27" i="2"/>
  <c r="C27" i="2"/>
  <c r="C26" i="2"/>
  <c r="D26" i="2"/>
  <c r="C28" i="2" l="1"/>
  <c r="B29" i="2"/>
  <c r="C11" i="2"/>
  <c r="B12" i="2"/>
  <c r="D11" i="2"/>
  <c r="B13" i="2" l="1"/>
  <c r="D12" i="2"/>
  <c r="C12" i="2"/>
  <c r="B30" i="2"/>
  <c r="C29" i="2"/>
  <c r="B31" i="2" l="1"/>
  <c r="C30" i="2"/>
  <c r="B14" i="2"/>
  <c r="D13" i="2"/>
  <c r="C13" i="2"/>
  <c r="C14" i="2" l="1"/>
  <c r="D14" i="2"/>
  <c r="B15" i="2"/>
  <c r="B32" i="2"/>
  <c r="C31" i="2"/>
  <c r="C32" i="2" l="1"/>
  <c r="B33" i="2"/>
  <c r="B16" i="2"/>
  <c r="D15" i="2"/>
  <c r="C15" i="2"/>
  <c r="D16" i="2" l="1"/>
  <c r="B17" i="2"/>
  <c r="C16" i="2"/>
  <c r="B34" i="2"/>
  <c r="C33" i="2"/>
  <c r="B35" i="2" l="1"/>
  <c r="C34" i="2"/>
  <c r="B18" i="2"/>
  <c r="C17" i="2"/>
  <c r="D17" i="2"/>
  <c r="B19" i="2" l="1"/>
  <c r="D18" i="2"/>
  <c r="C18" i="2"/>
  <c r="B36" i="2"/>
  <c r="C35" i="2"/>
  <c r="B37" i="2" l="1"/>
  <c r="C36" i="2"/>
  <c r="C19" i="2"/>
  <c r="D19" i="2"/>
  <c r="B20" i="2"/>
  <c r="B38" i="2" l="1"/>
  <c r="C37" i="2"/>
  <c r="B21" i="2"/>
  <c r="D20" i="2"/>
  <c r="C20" i="2"/>
  <c r="B39" i="2" l="1"/>
  <c r="D38" i="2"/>
  <c r="C38" i="2"/>
  <c r="B22" i="2"/>
  <c r="D21" i="2"/>
  <c r="C21" i="2"/>
  <c r="C22" i="2" l="1"/>
  <c r="D22" i="2"/>
  <c r="B23" i="2"/>
  <c r="C39" i="2"/>
  <c r="D39" i="2"/>
  <c r="B40" i="2"/>
  <c r="B24" i="2" l="1"/>
  <c r="D23" i="2"/>
  <c r="C23" i="2"/>
  <c r="B41" i="2"/>
  <c r="D40" i="2"/>
  <c r="C40" i="2"/>
  <c r="D24" i="2" l="1"/>
  <c r="C24" i="2"/>
  <c r="B42" i="2"/>
  <c r="D41" i="2"/>
  <c r="C41" i="2"/>
  <c r="C42" i="2" l="1"/>
  <c r="B43" i="2"/>
  <c r="D42" i="2"/>
  <c r="B44" i="2" l="1"/>
  <c r="D43" i="2"/>
  <c r="C43" i="2"/>
  <c r="D44" i="2" l="1"/>
  <c r="C44" i="2"/>
  <c r="B45" i="2"/>
  <c r="B46" i="2" l="1"/>
  <c r="C45" i="2"/>
  <c r="D45" i="2"/>
  <c r="B47" i="2" l="1"/>
  <c r="D46" i="2"/>
  <c r="C46" i="2"/>
  <c r="C47" i="2" l="1"/>
  <c r="B48" i="2"/>
  <c r="D47" i="2"/>
  <c r="B49" i="2" l="1"/>
  <c r="D48" i="2"/>
  <c r="C48" i="2"/>
  <c r="B50" i="2" l="1"/>
  <c r="D49" i="2"/>
  <c r="C49" i="2"/>
  <c r="D50" i="2" l="1"/>
  <c r="C50" i="2"/>
  <c r="B51" i="2"/>
  <c r="B52" i="2" l="1"/>
  <c r="D51" i="2"/>
  <c r="C51" i="2"/>
  <c r="D52" i="2" l="1"/>
  <c r="C52" i="2"/>
  <c r="B53" i="2"/>
  <c r="B54" i="2" l="1"/>
  <c r="D53" i="2"/>
  <c r="C53" i="2"/>
  <c r="B55" i="2" l="1"/>
  <c r="D54" i="2"/>
  <c r="C54" i="2"/>
  <c r="C55" i="2" l="1"/>
  <c r="B56" i="2"/>
  <c r="D55" i="2"/>
  <c r="B57" i="2" l="1"/>
  <c r="D56" i="2"/>
  <c r="C56" i="2"/>
  <c r="B58" i="2" l="1"/>
  <c r="D57" i="2"/>
  <c r="C57" i="2"/>
  <c r="C58" i="2" l="1"/>
  <c r="B59" i="2"/>
  <c r="D58" i="2"/>
  <c r="B60" i="2" l="1"/>
  <c r="D59" i="2"/>
  <c r="C59" i="2"/>
  <c r="D60" i="2" l="1"/>
  <c r="C60" i="2"/>
  <c r="B61" i="2"/>
  <c r="B62" i="2" l="1"/>
  <c r="C61" i="2"/>
  <c r="D61" i="2"/>
  <c r="B63" i="2" l="1"/>
  <c r="D62" i="2"/>
  <c r="C62" i="2"/>
  <c r="C63" i="2" l="1"/>
  <c r="D63" i="2"/>
  <c r="B64" i="2"/>
  <c r="B65" i="2" l="1"/>
  <c r="D64" i="2"/>
  <c r="C64" i="2"/>
  <c r="B66" i="2" l="1"/>
  <c r="D65" i="2"/>
  <c r="C65" i="2"/>
  <c r="D66" i="2" l="1"/>
  <c r="C66" i="2"/>
  <c r="B67" i="2"/>
  <c r="B68" i="2" l="1"/>
  <c r="D67" i="2"/>
  <c r="C67" i="2"/>
  <c r="D68" i="2" l="1"/>
  <c r="C68" i="2"/>
  <c r="B69" i="2"/>
  <c r="B70" i="2" l="1"/>
  <c r="D69" i="2"/>
  <c r="C69" i="2"/>
  <c r="B71" i="2" l="1"/>
  <c r="D70" i="2"/>
  <c r="C70" i="2"/>
  <c r="C71" i="2" l="1"/>
  <c r="B72" i="2"/>
  <c r="D71" i="2"/>
  <c r="B73" i="2" l="1"/>
  <c r="D72" i="2"/>
  <c r="C72" i="2"/>
  <c r="B74" i="2" l="1"/>
  <c r="D73" i="2"/>
  <c r="C73" i="2"/>
  <c r="C74" i="2" l="1"/>
  <c r="B75" i="2"/>
  <c r="D74" i="2"/>
  <c r="B76" i="2" l="1"/>
  <c r="D75" i="2"/>
  <c r="C75" i="2"/>
  <c r="D76" i="2" l="1"/>
  <c r="C76" i="2"/>
  <c r="B77" i="2"/>
  <c r="B78" i="2" l="1"/>
  <c r="C77" i="2"/>
  <c r="D77" i="2"/>
  <c r="B79" i="2" l="1"/>
  <c r="D78" i="2"/>
  <c r="C78" i="2"/>
  <c r="C79" i="2" l="1"/>
  <c r="B80" i="2"/>
  <c r="D79" i="2"/>
  <c r="B81" i="2" l="1"/>
  <c r="D80" i="2"/>
  <c r="C80" i="2"/>
  <c r="B82" i="2" l="1"/>
  <c r="D81" i="2"/>
  <c r="C81" i="2"/>
  <c r="C82" i="2" l="1"/>
  <c r="B83" i="2"/>
  <c r="D82" i="2"/>
  <c r="B84" i="2" l="1"/>
  <c r="D83" i="2"/>
  <c r="C83" i="2"/>
  <c r="D84" i="2" l="1"/>
  <c r="C84" i="2"/>
  <c r="B85" i="2"/>
  <c r="B86" i="2" l="1"/>
  <c r="C85" i="2"/>
  <c r="D85" i="2"/>
  <c r="B87" i="2" l="1"/>
  <c r="D86" i="2"/>
  <c r="C86" i="2"/>
  <c r="C87" i="2" l="1"/>
  <c r="B88" i="2"/>
  <c r="D87" i="2"/>
  <c r="B89" i="2" l="1"/>
  <c r="D88" i="2"/>
  <c r="C88" i="2"/>
  <c r="B90" i="2" l="1"/>
  <c r="D89" i="2"/>
  <c r="C89" i="2"/>
  <c r="D90" i="2" l="1"/>
  <c r="C90" i="2"/>
  <c r="B91" i="2"/>
  <c r="B92" i="2" l="1"/>
  <c r="D91" i="2"/>
  <c r="C91" i="2"/>
  <c r="D92" i="2" l="1"/>
  <c r="C92" i="2"/>
  <c r="B93" i="2"/>
  <c r="B94" i="2" l="1"/>
  <c r="C93" i="2"/>
  <c r="D93" i="2"/>
  <c r="B95" i="2" l="1"/>
  <c r="D94" i="2"/>
  <c r="C94" i="2"/>
  <c r="C95" i="2" l="1"/>
  <c r="B96" i="2"/>
  <c r="D95" i="2"/>
  <c r="B97" i="2" l="1"/>
  <c r="D96" i="2"/>
  <c r="C96" i="2"/>
  <c r="B98" i="2" l="1"/>
  <c r="D97" i="2"/>
  <c r="C97" i="2"/>
  <c r="C98" i="2" l="1"/>
  <c r="B99" i="2"/>
  <c r="D98" i="2"/>
  <c r="B100" i="2" l="1"/>
  <c r="D99" i="2"/>
  <c r="C99" i="2"/>
  <c r="D100" i="2" l="1"/>
  <c r="C100" i="2"/>
</calcChain>
</file>

<file path=xl/sharedStrings.xml><?xml version="1.0" encoding="utf-8"?>
<sst xmlns="http://schemas.openxmlformats.org/spreadsheetml/2006/main" count="21" uniqueCount="21">
  <si>
    <t>Tabelle der monatlichen Einspeisebrennwerte H-Gas</t>
  </si>
  <si>
    <t>Einspeisung</t>
  </si>
  <si>
    <t>Anleitung zur Benutzung dieses Berechnungsprogramms</t>
  </si>
  <si>
    <t>Einspeisebrennwert H-Gas</t>
  </si>
  <si>
    <t>kWh</t>
  </si>
  <si>
    <t>[kWh / Nm³]</t>
  </si>
  <si>
    <t xml:space="preserve">Dieses Programm dient zur Berechnung des zeitraumspezifischen Abrechnungsbrennwertes. Dieser wird dabei auf Basis der Vorgaben des DVGW-Arbeitsblattes G 685 zur Gasabrechnung als mengengewichteter Durchschnitt der monatlichen Einspeisebrennwerte ermittelt. </t>
  </si>
  <si>
    <t>Die vom Benutzer einzugebenden Parameter bestehen lediglich in der Länge des relevanten Abrechnungszeitraums. Dabei ist zu beachten, dass der Monat, in dem der Beginn des Abrechnungszeitraums liegt, gänzlich in die Berechnung einzubeziehen ist; als Endmonat ist dagegen der Monat heranzuziehen, der dem Monat vorausgeht, in welchem der letzte Tag des tatsächlichen Abrechnungszeitraums liegt.</t>
  </si>
  <si>
    <t>Beispiel:</t>
  </si>
  <si>
    <t>Der tatsächliche Abrechnungszeitraum gemäß Rechnung beginnt am 15.01.2023 und endet am 10.01.2024. In diesem Fall ist der Zeitraum von Januar 2023 bis Dezember 2023 zur Berechnung des Abrechnungsbrennwertes heranzuziehen.</t>
  </si>
  <si>
    <r>
      <rPr>
        <sz val="12"/>
        <color theme="1"/>
        <rFont val="Arial"/>
        <family val="2"/>
      </rPr>
      <t>Um aus dem Abrechnungsbrennwert und dem in der Rechnung angegebenen Gesamtverbrauch in m</t>
    </r>
    <r>
      <rPr>
        <vertAlign val="superscript"/>
        <sz val="12"/>
        <color theme="1"/>
        <rFont val="Arial"/>
        <family val="2"/>
      </rPr>
      <t>3</t>
    </r>
    <r>
      <rPr>
        <sz val="12"/>
        <color theme="1"/>
        <rFont val="Arial"/>
        <family val="2"/>
      </rPr>
      <t xml:space="preserve"> die letztendlich verbrauchte Energiemenge in kWh zu berechnen, ist zusätzlich noch die kundenindividuelle Zustandszahl zu berücksichtigen. Diese beschreibt als zählerspezifische Größe den dort vorherrschenden Betriebszustand des Gases und gibt somit das Verhältnis von Volumen im Normzustand zum Volumen im Betriebszustand wieder. </t>
    </r>
  </si>
  <si>
    <r>
      <rPr>
        <sz val="12"/>
        <color theme="1"/>
        <rFont val="Arial"/>
        <family val="2"/>
      </rPr>
      <t>Die verbrauchte Energiemenge in kWh errechnet sich somit aus folgenden drei Faktoren: Verbrauch in nm</t>
    </r>
    <r>
      <rPr>
        <vertAlign val="superscript"/>
        <sz val="12"/>
        <color theme="1"/>
        <rFont val="Arial"/>
        <family val="2"/>
      </rPr>
      <t>3</t>
    </r>
    <r>
      <rPr>
        <sz val="12"/>
        <color theme="1"/>
        <rFont val="Arial"/>
        <family val="2"/>
      </rPr>
      <t>, relevanter Abrechnungsbrennwert und Zustandszahl.</t>
    </r>
  </si>
  <si>
    <t>minimales Datum</t>
  </si>
  <si>
    <t>Zeitraum der Brennwertberechnung</t>
  </si>
  <si>
    <t>maximales Datum</t>
  </si>
  <si>
    <t>von:</t>
  </si>
  <si>
    <t>Juni</t>
  </si>
  <si>
    <t>bis:</t>
  </si>
  <si>
    <t>Juli</t>
  </si>
  <si>
    <t>Monat</t>
  </si>
  <si>
    <t>Brennwert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</si>
</sst>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00"/>
    <numFmt numFmtId="166" formatCode="mmm\ yyyy"/>
    <numFmt numFmtId="167" formatCode="[$-407]mmm/\ yy"/>
    <numFmt numFmtId="168" formatCode="dd/mm/yy"/>
    <numFmt numFmtId="169" formatCode="[$-407]mmmm\ yy"/>
  </numFmts>
  <fonts count="13" x14ac:knownFonts="1">
    <font>
      <sz val="10"/>
      <color rgb="FF000000"/>
      <name val="Arial"/>
      <scheme val="minor"/>
    </font>
    <font>
      <sz val="10"/>
      <color theme="1"/>
      <name val="Arial"/>
      <family val="2"/>
    </font>
    <font>
      <sz val="12"/>
      <color theme="1"/>
      <name val="Arial"/>
      <family val="2"/>
    </font>
    <font>
      <b/>
      <u/>
      <sz val="10"/>
      <color theme="1"/>
      <name val="Arial"/>
      <family val="2"/>
    </font>
    <font>
      <b/>
      <sz val="10"/>
      <color theme="1"/>
      <name val="Arial"/>
      <family val="2"/>
    </font>
    <font>
      <b/>
      <u/>
      <sz val="12"/>
      <color theme="1"/>
      <name val="Arial"/>
      <family val="2"/>
    </font>
    <font>
      <sz val="10"/>
      <name val="Arial"/>
      <family val="2"/>
    </font>
    <font>
      <b/>
      <sz val="12"/>
      <color theme="1"/>
      <name val="Arial"/>
      <family val="2"/>
    </font>
    <font>
      <sz val="10"/>
      <color rgb="FFBFBFBF"/>
      <name val="Arial"/>
      <family val="2"/>
    </font>
    <font>
      <b/>
      <u/>
      <sz val="10"/>
      <color theme="1"/>
      <name val="Arial"/>
      <family val="2"/>
    </font>
    <font>
      <sz val="10"/>
      <color theme="0"/>
      <name val="Arial"/>
      <family val="2"/>
    </font>
    <font>
      <sz val="10"/>
      <color theme="1"/>
      <name val="Arial"/>
      <family val="2"/>
      <scheme val="minor"/>
    </font>
    <font>
      <vertAlign val="superscript"/>
      <sz val="12"/>
      <color theme="1"/>
      <name val="Arial"/>
      <family val="2"/>
    </font>
  </fonts>
  <fills count="5">
    <fill>
      <patternFill patternType="none"/>
    </fill>
    <fill>
      <patternFill patternType="gray125"/>
    </fill>
    <fill>
      <patternFill patternType="solid">
        <fgColor rgb="FFC0C0C0"/>
        <bgColor rgb="FFC0C0C0"/>
      </patternFill>
    </fill>
    <fill>
      <patternFill patternType="solid">
        <fgColor rgb="FFFFFFFF"/>
        <bgColor rgb="FFFFFFFF"/>
      </patternFill>
    </fill>
    <fill>
      <patternFill patternType="solid">
        <fgColor rgb="FF969696"/>
        <bgColor rgb="FF969696"/>
      </patternFill>
    </fill>
  </fills>
  <borders count="1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6">
    <xf numFmtId="0" fontId="0" fillId="0" borderId="0" xfId="0" applyFont="1" applyAlignment="1"/>
    <xf numFmtId="0" fontId="1" fillId="2" borderId="1" xfId="0" applyFont="1" applyFill="1" applyBorder="1" applyAlignment="1">
      <alignment vertical="center"/>
    </xf>
    <xf numFmtId="164" fontId="1" fillId="2" borderId="1" xfId="0" applyNumberFormat="1" applyFont="1" applyFill="1" applyBorder="1" applyAlignment="1">
      <alignment vertical="center"/>
    </xf>
    <xf numFmtId="0" fontId="2" fillId="2" borderId="1" xfId="0" applyFont="1" applyFill="1" applyBorder="1" applyAlignment="1"/>
    <xf numFmtId="0" fontId="3" fillId="2" borderId="1" xfId="0" applyFont="1" applyFill="1" applyBorder="1" applyAlignment="1">
      <alignment vertical="center"/>
    </xf>
    <xf numFmtId="0" fontId="2" fillId="3" borderId="2" xfId="0" applyFont="1" applyFill="1" applyBorder="1" applyAlignment="1"/>
    <xf numFmtId="0" fontId="2" fillId="3" borderId="3" xfId="0" applyFont="1" applyFill="1" applyBorder="1" applyAlignment="1"/>
    <xf numFmtId="0" fontId="2" fillId="3" borderId="4" xfId="0" applyFont="1" applyFill="1" applyBorder="1" applyAlignment="1"/>
    <xf numFmtId="0" fontId="2" fillId="3" borderId="5" xfId="0" applyFont="1" applyFill="1" applyBorder="1" applyAlignment="1"/>
    <xf numFmtId="0" fontId="2" fillId="3" borderId="1" xfId="0" applyFont="1" applyFill="1" applyBorder="1" applyAlignment="1"/>
    <xf numFmtId="0" fontId="2" fillId="3" borderId="6" xfId="0" applyFont="1" applyFill="1" applyBorder="1" applyAlignment="1"/>
    <xf numFmtId="164" fontId="4" fillId="4" borderId="7" xfId="0" applyNumberFormat="1" applyFont="1" applyFill="1" applyBorder="1" applyAlignment="1">
      <alignment horizontal="center" vertical="center"/>
    </xf>
    <xf numFmtId="165" fontId="4" fillId="4" borderId="7" xfId="0" applyNumberFormat="1" applyFont="1" applyFill="1" applyBorder="1" applyAlignment="1">
      <alignment horizontal="center" vertical="center"/>
    </xf>
    <xf numFmtId="0" fontId="1" fillId="2" borderId="9" xfId="0" applyFont="1" applyFill="1" applyBorder="1" applyAlignment="1">
      <alignment vertical="center"/>
    </xf>
    <xf numFmtId="164" fontId="4" fillId="4" borderId="10" xfId="0" applyNumberFormat="1" applyFont="1" applyFill="1" applyBorder="1" applyAlignment="1">
      <alignment horizontal="center" vertical="center"/>
    </xf>
    <xf numFmtId="165" fontId="4" fillId="4" borderId="10" xfId="0" applyNumberFormat="1" applyFont="1" applyFill="1" applyBorder="1" applyAlignment="1">
      <alignment horizontal="center" vertical="center"/>
    </xf>
    <xf numFmtId="166" fontId="4" fillId="4" borderId="12" xfId="0" applyNumberFormat="1" applyFont="1" applyFill="1" applyBorder="1" applyAlignment="1">
      <alignment horizontal="center" vertical="center"/>
    </xf>
    <xf numFmtId="164" fontId="1" fillId="2" borderId="12" xfId="0" applyNumberFormat="1" applyFont="1" applyFill="1" applyBorder="1" applyAlignment="1">
      <alignment vertical="center"/>
    </xf>
    <xf numFmtId="165" fontId="1" fillId="3" borderId="12" xfId="0" applyNumberFormat="1" applyFont="1" applyFill="1" applyBorder="1" applyAlignment="1">
      <alignment vertical="center"/>
    </xf>
    <xf numFmtId="0" fontId="2" fillId="3" borderId="1" xfId="0" applyFont="1" applyFill="1" applyBorder="1" applyAlignment="1">
      <alignment wrapText="1"/>
    </xf>
    <xf numFmtId="0" fontId="7" fillId="3" borderId="1" xfId="0" applyFont="1" applyFill="1" applyBorder="1" applyAlignment="1"/>
    <xf numFmtId="0" fontId="4" fillId="2" borderId="1" xfId="0" applyFont="1" applyFill="1" applyBorder="1" applyAlignment="1">
      <alignment vertical="center"/>
    </xf>
    <xf numFmtId="167" fontId="4" fillId="2" borderId="1" xfId="0" applyNumberFormat="1" applyFont="1" applyFill="1" applyBorder="1" applyAlignment="1">
      <alignment horizontal="center" vertical="center"/>
    </xf>
    <xf numFmtId="165" fontId="4" fillId="2" borderId="1" xfId="0" applyNumberFormat="1" applyFont="1" applyFill="1" applyBorder="1" applyAlignment="1">
      <alignment horizontal="center" vertical="center"/>
    </xf>
    <xf numFmtId="0" fontId="8" fillId="2" borderId="1" xfId="0" applyFont="1" applyFill="1" applyBorder="1" applyAlignment="1">
      <alignment vertical="center"/>
    </xf>
    <xf numFmtId="168" fontId="8" fillId="2" borderId="1" xfId="0" applyNumberFormat="1" applyFont="1" applyFill="1" applyBorder="1" applyAlignment="1">
      <alignment horizontal="right" vertical="center"/>
    </xf>
    <xf numFmtId="0" fontId="2" fillId="3" borderId="13" xfId="0" applyFont="1" applyFill="1" applyBorder="1" applyAlignment="1"/>
    <xf numFmtId="0" fontId="2" fillId="3" borderId="9" xfId="0" applyFont="1" applyFill="1" applyBorder="1" applyAlignment="1"/>
    <xf numFmtId="0" fontId="2" fillId="3" borderId="14" xfId="0" applyFont="1" applyFill="1" applyBorder="1" applyAlignment="1"/>
    <xf numFmtId="165" fontId="9" fillId="2" borderId="1" xfId="0" applyNumberFormat="1" applyFont="1" applyFill="1" applyBorder="1" applyAlignment="1">
      <alignment horizontal="left" vertical="center"/>
    </xf>
    <xf numFmtId="168" fontId="8" fillId="2" borderId="1" xfId="0" applyNumberFormat="1" applyFont="1" applyFill="1" applyBorder="1" applyAlignment="1">
      <alignment horizontal="right" vertical="center"/>
    </xf>
    <xf numFmtId="165" fontId="4" fillId="2" borderId="1" xfId="0" applyNumberFormat="1" applyFont="1" applyFill="1" applyBorder="1" applyAlignment="1">
      <alignment horizontal="left"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169" fontId="8" fillId="2" borderId="1" xfId="0" applyNumberFormat="1" applyFont="1" applyFill="1" applyBorder="1" applyAlignment="1">
      <alignment horizontal="left" vertical="center"/>
    </xf>
    <xf numFmtId="168" fontId="8" fillId="2" borderId="1" xfId="0" applyNumberFormat="1" applyFont="1" applyFill="1" applyBorder="1" applyAlignment="1">
      <alignment horizontal="left" vertical="center"/>
    </xf>
    <xf numFmtId="0" fontId="8" fillId="2" borderId="1" xfId="0" applyFont="1" applyFill="1" applyBorder="1" applyAlignment="1">
      <alignment horizontal="left" vertical="center"/>
    </xf>
    <xf numFmtId="1" fontId="8" fillId="2" borderId="1" xfId="0" applyNumberFormat="1" applyFont="1" applyFill="1" applyBorder="1" applyAlignment="1">
      <alignment horizontal="left" vertical="center"/>
    </xf>
    <xf numFmtId="164" fontId="8" fillId="2" borderId="1" xfId="0" applyNumberFormat="1" applyFont="1" applyFill="1" applyBorder="1" applyAlignment="1">
      <alignment horizontal="left" vertical="center"/>
    </xf>
    <xf numFmtId="167" fontId="4" fillId="2" borderId="9" xfId="0" applyNumberFormat="1" applyFont="1" applyFill="1" applyBorder="1" applyAlignment="1">
      <alignment horizontal="center" vertical="center"/>
    </xf>
    <xf numFmtId="165" fontId="4" fillId="2" borderId="9" xfId="0" applyNumberFormat="1" applyFont="1" applyFill="1" applyBorder="1" applyAlignment="1">
      <alignment horizontal="center" vertical="center"/>
    </xf>
    <xf numFmtId="0" fontId="1" fillId="0" borderId="0" xfId="0" applyFont="1" applyAlignment="1">
      <alignment vertical="center"/>
    </xf>
    <xf numFmtId="167" fontId="1" fillId="0" borderId="0" xfId="0" applyNumberFormat="1" applyFont="1" applyAlignment="1">
      <alignment horizontal="center" vertical="center"/>
    </xf>
    <xf numFmtId="165" fontId="1" fillId="0" borderId="0" xfId="0" applyNumberFormat="1" applyFont="1" applyAlignment="1">
      <alignment horizontal="center" vertical="center"/>
    </xf>
    <xf numFmtId="165" fontId="10" fillId="0" borderId="0" xfId="0" applyNumberFormat="1" applyFont="1" applyAlignment="1">
      <alignment horizontal="center" vertical="center"/>
    </xf>
    <xf numFmtId="0" fontId="1" fillId="0" borderId="12" xfId="0" applyFont="1" applyBorder="1" applyAlignment="1"/>
    <xf numFmtId="165" fontId="1" fillId="0" borderId="12" xfId="0" applyNumberFormat="1" applyFont="1" applyBorder="1" applyAlignment="1"/>
    <xf numFmtId="166" fontId="4" fillId="4" borderId="12" xfId="0" applyNumberFormat="1" applyFont="1" applyFill="1" applyBorder="1" applyAlignment="1">
      <alignment horizontal="center" vertical="center"/>
    </xf>
    <xf numFmtId="164" fontId="1" fillId="2" borderId="12" xfId="0" applyNumberFormat="1" applyFont="1" applyFill="1" applyBorder="1" applyAlignment="1">
      <alignment vertical="center"/>
    </xf>
    <xf numFmtId="165" fontId="1" fillId="0" borderId="12" xfId="0" applyNumberFormat="1" applyFont="1" applyBorder="1" applyAlignment="1"/>
    <xf numFmtId="0" fontId="11" fillId="0" borderId="0" xfId="0" applyFont="1" applyAlignment="1"/>
    <xf numFmtId="0" fontId="4" fillId="0" borderId="0" xfId="0" applyFont="1" applyAlignment="1">
      <alignment vertical="center"/>
    </xf>
    <xf numFmtId="167" fontId="4" fillId="0" borderId="0" xfId="0" applyNumberFormat="1" applyFont="1" applyAlignment="1">
      <alignment horizontal="center" vertical="center"/>
    </xf>
    <xf numFmtId="165" fontId="4" fillId="0" borderId="0" xfId="0" applyNumberFormat="1" applyFont="1" applyAlignment="1">
      <alignment horizontal="center" vertical="center"/>
    </xf>
    <xf numFmtId="0" fontId="5" fillId="3" borderId="8" xfId="0" applyFont="1" applyFill="1" applyBorder="1" applyAlignment="1">
      <alignment horizontal="center" vertical="center"/>
    </xf>
    <xf numFmtId="0" fontId="6" fillId="0" borderId="11" xfId="0" applyFont="1" applyBorder="1"/>
  </cellXfs>
  <cellStyles count="1">
    <cellStyle name="Standard" xfId="0" builtinId="0"/>
  </cellStyles>
  <dxfs count="1">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a:lstStyle/>
          <a:p>
            <a:pPr lvl="0">
              <a:defRPr sz="1100" b="1" i="0">
                <a:solidFill>
                  <a:srgbClr val="000000"/>
                </a:solidFill>
                <a:latin typeface="+mn-lt"/>
              </a:defRPr>
            </a:pPr>
            <a:r>
              <a:rPr lang="de-DE" sz="1100" b="1" i="0">
                <a:solidFill>
                  <a:srgbClr val="000000"/>
                </a:solidFill>
                <a:latin typeface="+mn-lt"/>
              </a:rPr>
              <a:t>Monatliche Brennwerte H-Gas</a:t>
            </a:r>
          </a:p>
        </c:rich>
      </c:tx>
      <c:overlay val="0"/>
    </c:title>
    <c:autoTitleDeleted val="0"/>
    <c:plotArea>
      <c:layout/>
      <c:barChart>
        <c:barDir val="col"/>
        <c:grouping val="clustered"/>
        <c:varyColors val="1"/>
        <c:ser>
          <c:idx val="1"/>
          <c:order val="1"/>
          <c:spPr>
            <a:solidFill>
              <a:srgbClr val="666699"/>
            </a:solidFill>
            <a:ln cmpd="sng">
              <a:noFill/>
            </a:ln>
          </c:spPr>
          <c:invertIfNegative val="1"/>
          <c:cat>
            <c:numRef>
              <c:f>Eingabe!$B$11:$B$24</c:f>
              <c:numCache>
                <c:formatCode>[$-407]mmm/\ yy</c:formatCode>
                <c:ptCount val="14"/>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pt idx="12">
                  <c:v>46174</c:v>
                </c:pt>
                <c:pt idx="13">
                  <c:v>46204</c:v>
                </c:pt>
              </c:numCache>
            </c:numRef>
          </c:cat>
          <c:val>
            <c:numRef>
              <c:f>Eingabe!$C$11:$C$24</c:f>
              <c:numCache>
                <c:formatCode>0.000</c:formatCode>
                <c:ptCount val="14"/>
                <c:pt idx="0">
                  <c:v>11.379</c:v>
                </c:pt>
                <c:pt idx="1">
                  <c:v>11.372</c:v>
                </c:pt>
                <c:pt idx="2">
                  <c:v>11.273</c:v>
                </c:pt>
                <c:pt idx="3">
                  <c:v>11.25</c:v>
                </c:pt>
                <c:pt idx="4">
                  <c:v>11.346</c:v>
                </c:pt>
                <c:pt idx="5">
                  <c:v>11.477</c:v>
                </c:pt>
                <c:pt idx="6">
                  <c:v>11.471</c:v>
                </c:pt>
                <c:pt idx="7">
                  <c:v>11.505000000000001</c:v>
                </c:pt>
                <c:pt idx="8">
                  <c:v>11.512</c:v>
                </c:pt>
                <c:pt idx="9">
                  <c:v>11.497999999999999</c:v>
                </c:pt>
                <c:pt idx="10">
                  <c:v>11.439</c:v>
                </c:pt>
                <c:pt idx="11">
                  <c:v>11.263</c:v>
                </c:pt>
                <c:pt idx="12">
                  <c:v>11.157999999999999</c:v>
                </c:pt>
                <c:pt idx="13">
                  <c:v>11.247999999999999</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A484-443E-BAF1-41845CB0902E}"/>
            </c:ext>
          </c:extLst>
        </c:ser>
        <c:dLbls>
          <c:showLegendKey val="0"/>
          <c:showVal val="0"/>
          <c:showCatName val="0"/>
          <c:showSerName val="0"/>
          <c:showPercent val="0"/>
          <c:showBubbleSize val="0"/>
        </c:dLbls>
        <c:gapWidth val="150"/>
        <c:axId val="1881881516"/>
        <c:axId val="1136164322"/>
      </c:barChart>
      <c:lineChart>
        <c:grouping val="standard"/>
        <c:varyColors val="0"/>
        <c:ser>
          <c:idx val="0"/>
          <c:order val="0"/>
          <c:spPr>
            <a:ln w="57150" cmpd="sng">
              <a:solidFill>
                <a:srgbClr val="000080">
                  <a:alpha val="100000"/>
                </a:srgbClr>
              </a:solidFill>
            </a:ln>
          </c:spPr>
          <c:marker>
            <c:symbol val="none"/>
          </c:marker>
          <c:cat>
            <c:numRef>
              <c:f>Eingabe!$B$11:$B$24</c:f>
              <c:numCache>
                <c:formatCode>[$-407]mmm/\ yy</c:formatCode>
                <c:ptCount val="14"/>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pt idx="12">
                  <c:v>46174</c:v>
                </c:pt>
                <c:pt idx="13">
                  <c:v>46204</c:v>
                </c:pt>
              </c:numCache>
            </c:numRef>
          </c:cat>
          <c:val>
            <c:numRef>
              <c:f>Eingabe!$D$11:$D$24</c:f>
              <c:numCache>
                <c:formatCode>0.000</c:formatCode>
                <c:ptCount val="14"/>
                <c:pt idx="0">
                  <c:v>11.43353017428476</c:v>
                </c:pt>
                <c:pt idx="1">
                  <c:v>11.43353017428476</c:v>
                </c:pt>
                <c:pt idx="2">
                  <c:v>11.43353017428476</c:v>
                </c:pt>
                <c:pt idx="3">
                  <c:v>11.43353017428476</c:v>
                </c:pt>
                <c:pt idx="4">
                  <c:v>11.43353017428476</c:v>
                </c:pt>
                <c:pt idx="5">
                  <c:v>11.43353017428476</c:v>
                </c:pt>
                <c:pt idx="6">
                  <c:v>11.43353017428476</c:v>
                </c:pt>
                <c:pt idx="7">
                  <c:v>11.43353017428476</c:v>
                </c:pt>
                <c:pt idx="8">
                  <c:v>11.43353017428476</c:v>
                </c:pt>
                <c:pt idx="9">
                  <c:v>11.43353017428476</c:v>
                </c:pt>
                <c:pt idx="10">
                  <c:v>11.43353017428476</c:v>
                </c:pt>
                <c:pt idx="11">
                  <c:v>11.43353017428476</c:v>
                </c:pt>
                <c:pt idx="12">
                  <c:v>11.43353017428476</c:v>
                </c:pt>
                <c:pt idx="13">
                  <c:v>11.43353017428476</c:v>
                </c:pt>
              </c:numCache>
            </c:numRef>
          </c:val>
          <c:smooth val="0"/>
          <c:extLst>
            <c:ext xmlns:c16="http://schemas.microsoft.com/office/drawing/2014/chart" uri="{C3380CC4-5D6E-409C-BE32-E72D297353CC}">
              <c16:uniqueId val="{00000001-A484-443E-BAF1-41845CB0902E}"/>
            </c:ext>
          </c:extLst>
        </c:ser>
        <c:dLbls>
          <c:showLegendKey val="0"/>
          <c:showVal val="0"/>
          <c:showCatName val="0"/>
          <c:showSerName val="0"/>
          <c:showPercent val="0"/>
          <c:showBubbleSize val="0"/>
        </c:dLbls>
        <c:marker val="1"/>
        <c:smooth val="0"/>
        <c:axId val="1881881516"/>
        <c:axId val="1136164322"/>
      </c:lineChart>
      <c:dateAx>
        <c:axId val="1881881516"/>
        <c:scaling>
          <c:orientation val="minMax"/>
        </c:scaling>
        <c:delete val="0"/>
        <c:axPos val="b"/>
        <c:title>
          <c:tx>
            <c:rich>
              <a:bodyPr/>
              <a:lstStyle/>
              <a:p>
                <a:pPr lvl="0">
                  <a:defRPr sz="900" b="1" i="0">
                    <a:solidFill>
                      <a:srgbClr val="000000"/>
                    </a:solidFill>
                    <a:latin typeface="+mn-lt"/>
                  </a:defRPr>
                </a:pPr>
                <a:r>
                  <a:rPr lang="de-DE" sz="900" b="1" i="0">
                    <a:solidFill>
                      <a:srgbClr val="000000"/>
                    </a:solidFill>
                    <a:latin typeface="+mn-lt"/>
                  </a:rPr>
                  <a:t>Monat</a:t>
                </a:r>
              </a:p>
            </c:rich>
          </c:tx>
          <c:overlay val="0"/>
        </c:title>
        <c:numFmt formatCode="[$-407]mmm/\ yy" sourceLinked="1"/>
        <c:majorTickMark val="none"/>
        <c:minorTickMark val="none"/>
        <c:tickLblPos val="nextTo"/>
        <c:spPr>
          <a:ln>
            <a:noFill/>
          </a:ln>
        </c:spPr>
        <c:txPr>
          <a:bodyPr/>
          <a:lstStyle/>
          <a:p>
            <a:pPr lvl="0">
              <a:defRPr b="0">
                <a:solidFill>
                  <a:srgbClr val="000000"/>
                </a:solidFill>
                <a:latin typeface="+mn-lt"/>
              </a:defRPr>
            </a:pPr>
            <a:endParaRPr lang="de-DE"/>
          </a:p>
        </c:txPr>
        <c:crossAx val="1136164322"/>
        <c:crosses val="autoZero"/>
        <c:auto val="1"/>
        <c:lblOffset val="100"/>
        <c:baseTimeUnit val="months"/>
      </c:dateAx>
      <c:valAx>
        <c:axId val="1136164322"/>
        <c:scaling>
          <c:orientation val="minMax"/>
          <c:min val="11"/>
        </c:scaling>
        <c:delete val="0"/>
        <c:axPos val="l"/>
        <c:majorGridlines>
          <c:spPr>
            <a:ln>
              <a:solidFill>
                <a:srgbClr val="B7B7B7"/>
              </a:solidFill>
            </a:ln>
          </c:spPr>
        </c:majorGridlines>
        <c:title>
          <c:tx>
            <c:rich>
              <a:bodyPr/>
              <a:lstStyle/>
              <a:p>
                <a:pPr lvl="0">
                  <a:defRPr sz="1000" b="0" i="0">
                    <a:solidFill>
                      <a:srgbClr val="000000"/>
                    </a:solidFill>
                    <a:latin typeface="+mn-lt"/>
                  </a:defRPr>
                </a:pPr>
                <a:r>
                  <a:rPr lang="de-DE" sz="1000" b="0" i="0">
                    <a:solidFill>
                      <a:srgbClr val="000000"/>
                    </a:solidFill>
                    <a:latin typeface="+mn-lt"/>
                  </a:rPr>
                  <a:t>Brennwert H-Gas [kWh/m3]</a:t>
                </a:r>
              </a:p>
            </c:rich>
          </c:tx>
          <c:overlay val="0"/>
        </c:title>
        <c:numFmt formatCode="0.000" sourceLinked="1"/>
        <c:majorTickMark val="none"/>
        <c:minorTickMark val="none"/>
        <c:tickLblPos val="nextTo"/>
        <c:spPr>
          <a:ln>
            <a:noFill/>
          </a:ln>
        </c:spPr>
        <c:txPr>
          <a:bodyPr/>
          <a:lstStyle/>
          <a:p>
            <a:pPr lvl="0">
              <a:defRPr b="0">
                <a:solidFill>
                  <a:srgbClr val="000000"/>
                </a:solidFill>
                <a:latin typeface="+mn-lt"/>
              </a:defRPr>
            </a:pPr>
            <a:endParaRPr lang="de-DE"/>
          </a:p>
        </c:txPr>
        <c:crossAx val="1881881516"/>
        <c:crosses val="autoZero"/>
        <c:crossBetween val="between"/>
      </c:valAx>
    </c:plotArea>
    <c:legend>
      <c:legendPos val="r"/>
      <c:overlay val="0"/>
      <c:txPr>
        <a:bodyPr/>
        <a:lstStyle/>
        <a:p>
          <a:pPr lvl="0">
            <a:defRPr b="0">
              <a:solidFill>
                <a:srgbClr val="1A1A1A"/>
              </a:solidFill>
              <a:latin typeface="+mn-lt"/>
            </a:defRPr>
          </a:pPr>
          <a:endParaRPr lang="de-DE"/>
        </a:p>
      </c:txPr>
    </c:legend>
    <c:plotVisOnly val="1"/>
    <c:dispBlanksAs val="zero"/>
    <c:showDLblsOverMax val="1"/>
  </c:chart>
  <c:spPr>
    <a:solidFill>
      <a:srgbClr val="FFFFFF"/>
    </a:solidFill>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2</xdr:col>
      <xdr:colOff>27222450</xdr:colOff>
      <xdr:row>3</xdr:row>
      <xdr:rowOff>495300</xdr:rowOff>
    </xdr:from>
    <xdr:ext cx="0" cy="219075"/>
    <xdr:pic>
      <xdr:nvPicPr>
        <xdr:cNvPr id="2" name="image1.png" descr="bs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323850</xdr:colOff>
      <xdr:row>11</xdr:row>
      <xdr:rowOff>47625</xdr:rowOff>
    </xdr:from>
    <xdr:ext cx="11115675" cy="4695825"/>
    <xdr:graphicFrame macro="">
      <xdr:nvGraphicFramePr>
        <xdr:cNvPr id="449460782" name="Chart 1" descr="Chart 0" title="Diagramm">
          <a:extLst>
            <a:ext uri="{FF2B5EF4-FFF2-40B4-BE49-F238E27FC236}">
              <a16:creationId xmlns:a16="http://schemas.microsoft.com/office/drawing/2014/main" id="{00000000-0008-0000-0100-00002E3ACA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638175</xdr:colOff>
      <xdr:row>4</xdr:row>
      <xdr:rowOff>9525</xdr:rowOff>
    </xdr:from>
    <xdr:ext cx="5362575" cy="742950"/>
    <xdr:grpSp>
      <xdr:nvGrpSpPr>
        <xdr:cNvPr id="2" name="Shape 2">
          <a:extLst>
            <a:ext uri="{FF2B5EF4-FFF2-40B4-BE49-F238E27FC236}">
              <a16:creationId xmlns:a16="http://schemas.microsoft.com/office/drawing/2014/main" id="{00000000-0008-0000-0100-000002000000}"/>
            </a:ext>
          </a:extLst>
        </xdr:cNvPr>
        <xdr:cNvGrpSpPr/>
      </xdr:nvGrpSpPr>
      <xdr:grpSpPr>
        <a:xfrm>
          <a:off x="7807325" y="1000125"/>
          <a:ext cx="5362575" cy="742950"/>
          <a:chOff x="2664713" y="3408525"/>
          <a:chExt cx="5362575" cy="742950"/>
        </a:xfrm>
      </xdr:grpSpPr>
      <xdr:grpSp>
        <xdr:nvGrpSpPr>
          <xdr:cNvPr id="3" name="Shape 3">
            <a:extLst>
              <a:ext uri="{FF2B5EF4-FFF2-40B4-BE49-F238E27FC236}">
                <a16:creationId xmlns:a16="http://schemas.microsoft.com/office/drawing/2014/main" id="{00000000-0008-0000-0100-000003000000}"/>
              </a:ext>
            </a:extLst>
          </xdr:cNvPr>
          <xdr:cNvGrpSpPr/>
        </xdr:nvGrpSpPr>
        <xdr:grpSpPr>
          <a:xfrm>
            <a:off x="2664713" y="3408525"/>
            <a:ext cx="5362575" cy="742950"/>
            <a:chOff x="6350001" y="941917"/>
            <a:chExt cx="4419742" cy="730250"/>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6350001" y="941917"/>
              <a:ext cx="4419725" cy="730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100-000005000000}"/>
                </a:ext>
              </a:extLst>
            </xdr:cNvPr>
            <xdr:cNvSpPr/>
          </xdr:nvSpPr>
          <xdr:spPr>
            <a:xfrm>
              <a:off x="6350001" y="941917"/>
              <a:ext cx="4419742" cy="730250"/>
            </a:xfrm>
            <a:prstGeom prst="rect">
              <a:avLst/>
            </a:prstGeom>
            <a:solidFill>
              <a:srgbClr val="FFFFFF"/>
            </a:solidFill>
            <a:ln w="9525" cap="flat" cmpd="sng">
              <a:solidFill>
                <a:srgbClr val="000000"/>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1" i="0" u="none" strike="noStrike">
                  <a:solidFill>
                    <a:srgbClr val="000080"/>
                  </a:solidFill>
                  <a:latin typeface="Arial"/>
                  <a:ea typeface="Arial"/>
                  <a:cs typeface="Arial"/>
                  <a:sym typeface="Arial"/>
                </a:rPr>
                <a:t>Durchschnittlicher Brennwert H-Gas: 11,443</a:t>
              </a:r>
              <a:endParaRPr sz="1400"/>
            </a:p>
          </xdr:txBody>
        </xdr:sp>
        <xdr:sp macro="" textlink="">
          <xdr:nvSpPr>
            <xdr:cNvPr id="6" name="Shape 6">
              <a:extLst>
                <a:ext uri="{FF2B5EF4-FFF2-40B4-BE49-F238E27FC236}">
                  <a16:creationId xmlns:a16="http://schemas.microsoft.com/office/drawing/2014/main" id="{00000000-0008-0000-0100-000006000000}"/>
                </a:ext>
              </a:extLst>
            </xdr:cNvPr>
            <xdr:cNvSpPr/>
          </xdr:nvSpPr>
          <xdr:spPr>
            <a:xfrm>
              <a:off x="10050470" y="1016814"/>
              <a:ext cx="681416" cy="580455"/>
            </a:xfrm>
            <a:prstGeom prst="rect">
              <a:avLst/>
            </a:pr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1" i="0" u="none" strike="noStrike">
                  <a:solidFill>
                    <a:srgbClr val="000080"/>
                  </a:solidFill>
                  <a:latin typeface="Arial"/>
                  <a:ea typeface="Arial"/>
                  <a:cs typeface="Arial"/>
                  <a:sym typeface="Arial"/>
                </a:rPr>
                <a:t>kWh/m</a:t>
              </a:r>
              <a:r>
                <a:rPr lang="en-US" sz="1200" b="1" i="0" u="none" strike="noStrike" baseline="30000">
                  <a:solidFill>
                    <a:srgbClr val="000080"/>
                  </a:solidFill>
                  <a:latin typeface="Arial"/>
                  <a:ea typeface="Arial"/>
                  <a:cs typeface="Arial"/>
                  <a:sym typeface="Arial"/>
                </a:rPr>
                <a:t>3</a:t>
              </a:r>
              <a:endParaRPr sz="1400"/>
            </a:p>
          </xdr:txBody>
        </xdr:sp>
      </xdr:grpSp>
    </xdr:grpSp>
    <xdr:clientData fLocksWithSheet="0"/>
  </xdr:oneCellAnchor>
  <xdr:oneCellAnchor>
    <xdr:from>
      <xdr:col>13</xdr:col>
      <xdr:colOff>600075</xdr:colOff>
      <xdr:row>7</xdr:row>
      <xdr:rowOff>209550</xdr:rowOff>
    </xdr:from>
    <xdr:ext cx="914400" cy="361950"/>
    <xdr:pic>
      <xdr:nvPicPr>
        <xdr:cNvPr id="7" name="image1.png" descr="bsn" title="Bild">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showRowColHeaders="0" workbookViewId="0"/>
  </sheetViews>
  <sheetFormatPr baseColWidth="10" defaultColWidth="12.6328125" defaultRowHeight="15" customHeight="1" x14ac:dyDescent="0.25"/>
  <cols>
    <col min="1" max="2" width="4.6328125" customWidth="1"/>
    <col min="3" max="3" width="120.26953125" customWidth="1"/>
    <col min="4" max="4" width="4.6328125" customWidth="1"/>
    <col min="5" max="6" width="11.36328125" customWidth="1"/>
    <col min="7" max="26" width="10" customWidth="1"/>
  </cols>
  <sheetData>
    <row r="1" spans="1:26" ht="15.5" x14ac:dyDescent="0.35">
      <c r="A1" s="3"/>
      <c r="B1" s="3"/>
      <c r="C1" s="3"/>
      <c r="D1" s="3"/>
      <c r="E1" s="3"/>
      <c r="F1" s="3"/>
      <c r="G1" s="3"/>
      <c r="H1" s="3"/>
      <c r="I1" s="3"/>
      <c r="J1" s="3"/>
      <c r="K1" s="3"/>
      <c r="L1" s="3"/>
      <c r="M1" s="3"/>
      <c r="N1" s="3"/>
      <c r="O1" s="3"/>
      <c r="P1" s="3"/>
      <c r="Q1" s="3"/>
      <c r="R1" s="3"/>
      <c r="S1" s="3"/>
      <c r="T1" s="3"/>
      <c r="U1" s="3"/>
      <c r="V1" s="3"/>
      <c r="W1" s="3"/>
      <c r="X1" s="3"/>
      <c r="Y1" s="3"/>
      <c r="Z1" s="3"/>
    </row>
    <row r="2" spans="1:26" ht="15.5" x14ac:dyDescent="0.35">
      <c r="A2" s="3"/>
      <c r="B2" s="3"/>
      <c r="C2" s="3"/>
      <c r="D2" s="3"/>
      <c r="E2" s="3"/>
      <c r="F2" s="3"/>
      <c r="G2" s="3"/>
      <c r="H2" s="3"/>
      <c r="I2" s="3"/>
      <c r="J2" s="3"/>
      <c r="K2" s="3"/>
      <c r="L2" s="3"/>
      <c r="M2" s="3"/>
      <c r="N2" s="3"/>
      <c r="O2" s="3"/>
      <c r="P2" s="3"/>
      <c r="Q2" s="3"/>
      <c r="R2" s="3"/>
      <c r="S2" s="3"/>
      <c r="T2" s="3"/>
      <c r="U2" s="3"/>
      <c r="V2" s="3"/>
      <c r="W2" s="3"/>
      <c r="X2" s="3"/>
      <c r="Y2" s="3"/>
      <c r="Z2" s="3"/>
    </row>
    <row r="3" spans="1:26" ht="15.5" x14ac:dyDescent="0.35">
      <c r="A3" s="3"/>
      <c r="B3" s="5"/>
      <c r="C3" s="6"/>
      <c r="D3" s="7"/>
      <c r="E3" s="3"/>
      <c r="F3" s="3"/>
      <c r="G3" s="3"/>
      <c r="H3" s="3"/>
      <c r="I3" s="3"/>
      <c r="J3" s="3"/>
      <c r="K3" s="3"/>
      <c r="L3" s="3"/>
      <c r="M3" s="3"/>
      <c r="N3" s="3"/>
      <c r="O3" s="3"/>
      <c r="P3" s="3"/>
      <c r="Q3" s="3"/>
      <c r="R3" s="3"/>
      <c r="S3" s="3"/>
      <c r="T3" s="3"/>
      <c r="U3" s="3"/>
      <c r="V3" s="3"/>
      <c r="W3" s="3"/>
      <c r="X3" s="3"/>
      <c r="Y3" s="3"/>
      <c r="Z3" s="3"/>
    </row>
    <row r="4" spans="1:26" ht="15.5" x14ac:dyDescent="0.35">
      <c r="A4" s="3"/>
      <c r="B4" s="8"/>
      <c r="C4" s="9"/>
      <c r="D4" s="10"/>
      <c r="E4" s="3"/>
      <c r="F4" s="3"/>
      <c r="G4" s="3"/>
      <c r="H4" s="3"/>
      <c r="I4" s="3"/>
      <c r="J4" s="3"/>
      <c r="K4" s="3"/>
      <c r="L4" s="3"/>
      <c r="M4" s="3"/>
      <c r="N4" s="3"/>
      <c r="O4" s="3"/>
      <c r="P4" s="3"/>
      <c r="Q4" s="3"/>
      <c r="R4" s="3"/>
      <c r="S4" s="3"/>
      <c r="T4" s="3"/>
      <c r="U4" s="3"/>
      <c r="V4" s="3"/>
      <c r="W4" s="3"/>
      <c r="X4" s="3"/>
      <c r="Y4" s="3"/>
      <c r="Z4" s="3"/>
    </row>
    <row r="5" spans="1:26" ht="15.75" customHeight="1" x14ac:dyDescent="0.35">
      <c r="A5" s="3"/>
      <c r="B5" s="8"/>
      <c r="C5" s="54" t="s">
        <v>2</v>
      </c>
      <c r="D5" s="10"/>
      <c r="E5" s="3"/>
      <c r="F5" s="3"/>
      <c r="G5" s="3"/>
      <c r="H5" s="3"/>
      <c r="I5" s="3"/>
      <c r="J5" s="3"/>
      <c r="K5" s="3"/>
      <c r="L5" s="3"/>
      <c r="M5" s="3"/>
      <c r="N5" s="3"/>
      <c r="O5" s="3"/>
      <c r="P5" s="3"/>
      <c r="Q5" s="3"/>
      <c r="R5" s="3"/>
      <c r="S5" s="3"/>
      <c r="T5" s="3"/>
      <c r="U5" s="3"/>
      <c r="V5" s="3"/>
      <c r="W5" s="3"/>
      <c r="X5" s="3"/>
      <c r="Y5" s="3"/>
      <c r="Z5" s="3"/>
    </row>
    <row r="6" spans="1:26" ht="15.5" x14ac:dyDescent="0.35">
      <c r="A6" s="3"/>
      <c r="B6" s="8"/>
      <c r="C6" s="55"/>
      <c r="D6" s="10"/>
      <c r="E6" s="3"/>
      <c r="F6" s="3"/>
      <c r="G6" s="3"/>
      <c r="H6" s="3"/>
      <c r="I6" s="3"/>
      <c r="J6" s="3"/>
      <c r="K6" s="3"/>
      <c r="L6" s="3"/>
      <c r="M6" s="3"/>
      <c r="N6" s="3"/>
      <c r="O6" s="3"/>
      <c r="P6" s="3"/>
      <c r="Q6" s="3"/>
      <c r="R6" s="3"/>
      <c r="S6" s="3"/>
      <c r="T6" s="3"/>
      <c r="U6" s="3"/>
      <c r="V6" s="3"/>
      <c r="W6" s="3"/>
      <c r="X6" s="3"/>
      <c r="Y6" s="3"/>
      <c r="Z6" s="3"/>
    </row>
    <row r="7" spans="1:26" ht="15.5" x14ac:dyDescent="0.35">
      <c r="A7" s="3"/>
      <c r="B7" s="8"/>
      <c r="C7" s="9"/>
      <c r="D7" s="10"/>
      <c r="E7" s="3"/>
      <c r="F7" s="3"/>
      <c r="G7" s="3"/>
      <c r="H7" s="3"/>
      <c r="I7" s="3"/>
      <c r="J7" s="3"/>
      <c r="K7" s="3"/>
      <c r="L7" s="3"/>
      <c r="M7" s="3"/>
      <c r="N7" s="3"/>
      <c r="O7" s="3"/>
      <c r="P7" s="3"/>
      <c r="Q7" s="3"/>
      <c r="R7" s="3"/>
      <c r="S7" s="3"/>
      <c r="T7" s="3"/>
      <c r="U7" s="3"/>
      <c r="V7" s="3"/>
      <c r="W7" s="3"/>
      <c r="X7" s="3"/>
      <c r="Y7" s="3"/>
      <c r="Z7" s="3"/>
    </row>
    <row r="8" spans="1:26" ht="15.5" x14ac:dyDescent="0.35">
      <c r="A8" s="3"/>
      <c r="B8" s="8"/>
      <c r="C8" s="9"/>
      <c r="D8" s="10"/>
      <c r="E8" s="3"/>
      <c r="F8" s="3"/>
      <c r="G8" s="3"/>
      <c r="H8" s="3"/>
      <c r="I8" s="3"/>
      <c r="J8" s="3"/>
      <c r="K8" s="3"/>
      <c r="L8" s="3"/>
      <c r="M8" s="3"/>
      <c r="N8" s="3"/>
      <c r="O8" s="3"/>
      <c r="P8" s="3"/>
      <c r="Q8" s="3"/>
      <c r="R8" s="3"/>
      <c r="S8" s="3"/>
      <c r="T8" s="3"/>
      <c r="U8" s="3"/>
      <c r="V8" s="3"/>
      <c r="W8" s="3"/>
      <c r="X8" s="3"/>
      <c r="Y8" s="3"/>
      <c r="Z8" s="3"/>
    </row>
    <row r="9" spans="1:26" ht="45" customHeight="1" x14ac:dyDescent="0.35">
      <c r="A9" s="3"/>
      <c r="B9" s="8"/>
      <c r="C9" s="19" t="s">
        <v>6</v>
      </c>
      <c r="D9" s="10"/>
      <c r="E9" s="3"/>
      <c r="F9" s="3"/>
      <c r="G9" s="3"/>
      <c r="H9" s="3"/>
      <c r="I9" s="3"/>
      <c r="J9" s="3"/>
      <c r="K9" s="3"/>
      <c r="L9" s="3"/>
      <c r="M9" s="3"/>
      <c r="N9" s="3"/>
      <c r="O9" s="3"/>
      <c r="P9" s="3"/>
      <c r="Q9" s="3"/>
      <c r="R9" s="3"/>
      <c r="S9" s="3"/>
      <c r="T9" s="3"/>
      <c r="U9" s="3"/>
      <c r="V9" s="3"/>
      <c r="W9" s="3"/>
      <c r="X9" s="3"/>
      <c r="Y9" s="3"/>
      <c r="Z9" s="3"/>
    </row>
    <row r="10" spans="1:26" ht="15.5" x14ac:dyDescent="0.35">
      <c r="A10" s="3"/>
      <c r="B10" s="8"/>
      <c r="C10" s="9"/>
      <c r="D10" s="10"/>
      <c r="E10" s="3"/>
      <c r="F10" s="3"/>
      <c r="G10" s="3"/>
      <c r="H10" s="3"/>
      <c r="I10" s="3"/>
      <c r="J10" s="3"/>
      <c r="K10" s="3"/>
      <c r="L10" s="3"/>
      <c r="M10" s="3"/>
      <c r="N10" s="3"/>
      <c r="O10" s="3"/>
      <c r="P10" s="3"/>
      <c r="Q10" s="3"/>
      <c r="R10" s="3"/>
      <c r="S10" s="3"/>
      <c r="T10" s="3"/>
      <c r="U10" s="3"/>
      <c r="V10" s="3"/>
      <c r="W10" s="3"/>
      <c r="X10" s="3"/>
      <c r="Y10" s="3"/>
      <c r="Z10" s="3"/>
    </row>
    <row r="11" spans="1:26" ht="60" customHeight="1" x14ac:dyDescent="0.35">
      <c r="A11" s="3"/>
      <c r="B11" s="8"/>
      <c r="C11" s="19" t="s">
        <v>7</v>
      </c>
      <c r="D11" s="10"/>
      <c r="E11" s="3"/>
      <c r="F11" s="3"/>
      <c r="G11" s="3"/>
      <c r="H11" s="3"/>
      <c r="I11" s="3"/>
      <c r="J11" s="3"/>
      <c r="K11" s="3"/>
      <c r="L11" s="3"/>
      <c r="M11" s="3"/>
      <c r="N11" s="3"/>
      <c r="O11" s="3"/>
      <c r="P11" s="3"/>
      <c r="Q11" s="3"/>
      <c r="R11" s="3"/>
      <c r="S11" s="3"/>
      <c r="T11" s="3"/>
      <c r="U11" s="3"/>
      <c r="V11" s="3"/>
      <c r="W11" s="3"/>
      <c r="X11" s="3"/>
      <c r="Y11" s="3"/>
      <c r="Z11" s="3"/>
    </row>
    <row r="12" spans="1:26" ht="15.5" x14ac:dyDescent="0.35">
      <c r="A12" s="3"/>
      <c r="B12" s="8"/>
      <c r="C12" s="9"/>
      <c r="D12" s="10"/>
      <c r="E12" s="3"/>
      <c r="F12" s="3"/>
      <c r="G12" s="3"/>
      <c r="H12" s="3"/>
      <c r="I12" s="3"/>
      <c r="J12" s="3"/>
      <c r="K12" s="3"/>
      <c r="L12" s="3"/>
      <c r="M12" s="3"/>
      <c r="N12" s="3"/>
      <c r="O12" s="3"/>
      <c r="P12" s="3"/>
      <c r="Q12" s="3"/>
      <c r="R12" s="3"/>
      <c r="S12" s="3"/>
      <c r="T12" s="3"/>
      <c r="U12" s="3"/>
      <c r="V12" s="3"/>
      <c r="W12" s="3"/>
      <c r="X12" s="3"/>
      <c r="Y12" s="3"/>
      <c r="Z12" s="3"/>
    </row>
    <row r="13" spans="1:26" ht="15.75" customHeight="1" x14ac:dyDescent="0.35">
      <c r="A13" s="3"/>
      <c r="B13" s="8"/>
      <c r="C13" s="20" t="s">
        <v>8</v>
      </c>
      <c r="D13" s="10"/>
      <c r="E13" s="3"/>
      <c r="F13" s="3"/>
      <c r="G13" s="3"/>
      <c r="H13" s="3"/>
      <c r="I13" s="3"/>
      <c r="J13" s="3"/>
      <c r="K13" s="3"/>
      <c r="L13" s="3"/>
      <c r="M13" s="3"/>
      <c r="N13" s="3"/>
      <c r="O13" s="3"/>
      <c r="P13" s="3"/>
      <c r="Q13" s="3"/>
      <c r="R13" s="3"/>
      <c r="S13" s="3"/>
      <c r="T13" s="3"/>
      <c r="U13" s="3"/>
      <c r="V13" s="3"/>
      <c r="W13" s="3"/>
      <c r="X13" s="3"/>
      <c r="Y13" s="3"/>
      <c r="Z13" s="3"/>
    </row>
    <row r="14" spans="1:26" ht="45" customHeight="1" x14ac:dyDescent="0.35">
      <c r="A14" s="3"/>
      <c r="B14" s="8"/>
      <c r="C14" s="19" t="s">
        <v>9</v>
      </c>
      <c r="D14" s="10"/>
      <c r="E14" s="3"/>
      <c r="F14" s="3"/>
      <c r="G14" s="3"/>
      <c r="H14" s="3"/>
      <c r="I14" s="3"/>
      <c r="J14" s="3"/>
      <c r="K14" s="3"/>
      <c r="L14" s="3"/>
      <c r="M14" s="3"/>
      <c r="N14" s="3"/>
      <c r="O14" s="3"/>
      <c r="P14" s="3"/>
      <c r="Q14" s="3"/>
      <c r="R14" s="3"/>
      <c r="S14" s="3"/>
      <c r="T14" s="3"/>
      <c r="U14" s="3"/>
      <c r="V14" s="3"/>
      <c r="W14" s="3"/>
      <c r="X14" s="3"/>
      <c r="Y14" s="3"/>
      <c r="Z14" s="3"/>
    </row>
    <row r="15" spans="1:26" ht="15.5" x14ac:dyDescent="0.35">
      <c r="A15" s="3"/>
      <c r="B15" s="8"/>
      <c r="C15" s="9"/>
      <c r="D15" s="10"/>
      <c r="E15" s="3"/>
      <c r="F15" s="3"/>
      <c r="G15" s="3"/>
      <c r="H15" s="3"/>
      <c r="I15" s="3"/>
      <c r="J15" s="3"/>
      <c r="K15" s="3"/>
      <c r="L15" s="3"/>
      <c r="M15" s="3"/>
      <c r="N15" s="3"/>
      <c r="O15" s="3"/>
      <c r="P15" s="3"/>
      <c r="Q15" s="3"/>
      <c r="R15" s="3"/>
      <c r="S15" s="3"/>
      <c r="T15" s="3"/>
      <c r="U15" s="3"/>
      <c r="V15" s="3"/>
      <c r="W15" s="3"/>
      <c r="X15" s="3"/>
      <c r="Y15" s="3"/>
      <c r="Z15" s="3"/>
    </row>
    <row r="16" spans="1:26" ht="63" customHeight="1" x14ac:dyDescent="0.35">
      <c r="A16" s="3"/>
      <c r="B16" s="8"/>
      <c r="C16" s="19" t="s">
        <v>10</v>
      </c>
      <c r="D16" s="10"/>
      <c r="E16" s="3"/>
      <c r="F16" s="3"/>
      <c r="G16" s="3"/>
      <c r="H16" s="3"/>
      <c r="I16" s="3"/>
      <c r="J16" s="3"/>
      <c r="K16" s="3"/>
      <c r="L16" s="3"/>
      <c r="M16" s="3"/>
      <c r="N16" s="3"/>
      <c r="O16" s="3"/>
      <c r="P16" s="3"/>
      <c r="Q16" s="3"/>
      <c r="R16" s="3"/>
      <c r="S16" s="3"/>
      <c r="T16" s="3"/>
      <c r="U16" s="3"/>
      <c r="V16" s="3"/>
      <c r="W16" s="3"/>
      <c r="X16" s="3"/>
      <c r="Y16" s="3"/>
      <c r="Z16" s="3"/>
    </row>
    <row r="17" spans="1:26" ht="15.5" x14ac:dyDescent="0.35">
      <c r="A17" s="3"/>
      <c r="B17" s="8"/>
      <c r="C17" s="9"/>
      <c r="D17" s="10"/>
      <c r="E17" s="3"/>
      <c r="F17" s="3"/>
      <c r="G17" s="3"/>
      <c r="H17" s="3"/>
      <c r="I17" s="3"/>
      <c r="J17" s="3"/>
      <c r="K17" s="3"/>
      <c r="L17" s="3"/>
      <c r="M17" s="3"/>
      <c r="N17" s="3"/>
      <c r="O17" s="3"/>
      <c r="P17" s="3"/>
      <c r="Q17" s="3"/>
      <c r="R17" s="3"/>
      <c r="S17" s="3"/>
      <c r="T17" s="3"/>
      <c r="U17" s="3"/>
      <c r="V17" s="3"/>
      <c r="W17" s="3"/>
      <c r="X17" s="3"/>
      <c r="Y17" s="3"/>
      <c r="Z17" s="3"/>
    </row>
    <row r="18" spans="1:26" ht="33" customHeight="1" x14ac:dyDescent="0.35">
      <c r="A18" s="3"/>
      <c r="B18" s="8"/>
      <c r="C18" s="19" t="s">
        <v>11</v>
      </c>
      <c r="D18" s="10"/>
      <c r="E18" s="3"/>
      <c r="F18" s="3"/>
      <c r="G18" s="3"/>
      <c r="H18" s="3"/>
      <c r="I18" s="3"/>
      <c r="J18" s="3"/>
      <c r="K18" s="3"/>
      <c r="L18" s="3"/>
      <c r="M18" s="3"/>
      <c r="N18" s="3"/>
      <c r="O18" s="3"/>
      <c r="P18" s="3"/>
      <c r="Q18" s="3"/>
      <c r="R18" s="3"/>
      <c r="S18" s="3"/>
      <c r="T18" s="3"/>
      <c r="U18" s="3"/>
      <c r="V18" s="3"/>
      <c r="W18" s="3"/>
      <c r="X18" s="3"/>
      <c r="Y18" s="3"/>
      <c r="Z18" s="3"/>
    </row>
    <row r="19" spans="1:26" ht="15.5" x14ac:dyDescent="0.35">
      <c r="A19" s="3"/>
      <c r="B19" s="8"/>
      <c r="C19" s="19"/>
      <c r="D19" s="10"/>
      <c r="E19" s="3"/>
      <c r="F19" s="3"/>
      <c r="G19" s="3"/>
      <c r="H19" s="3"/>
      <c r="I19" s="3"/>
      <c r="J19" s="3"/>
      <c r="K19" s="3"/>
      <c r="L19" s="3"/>
      <c r="M19" s="3"/>
      <c r="N19" s="3"/>
      <c r="O19" s="3"/>
      <c r="P19" s="3"/>
      <c r="Q19" s="3"/>
      <c r="R19" s="3"/>
      <c r="S19" s="3"/>
      <c r="T19" s="3"/>
      <c r="U19" s="3"/>
      <c r="V19" s="3"/>
      <c r="W19" s="3"/>
      <c r="X19" s="3"/>
      <c r="Y19" s="3"/>
      <c r="Z19" s="3"/>
    </row>
    <row r="20" spans="1:26" ht="15.5" x14ac:dyDescent="0.35">
      <c r="A20" s="3"/>
      <c r="B20" s="8"/>
      <c r="C20" s="19"/>
      <c r="D20" s="10"/>
      <c r="E20" s="3"/>
      <c r="F20" s="3"/>
      <c r="G20" s="3"/>
      <c r="H20" s="3"/>
      <c r="I20" s="3"/>
      <c r="J20" s="3"/>
      <c r="K20" s="3"/>
      <c r="L20" s="3"/>
      <c r="M20" s="3"/>
      <c r="N20" s="3"/>
      <c r="O20" s="3"/>
      <c r="P20" s="3"/>
      <c r="Q20" s="3"/>
      <c r="R20" s="3"/>
      <c r="S20" s="3"/>
      <c r="T20" s="3"/>
      <c r="U20" s="3"/>
      <c r="V20" s="3"/>
      <c r="W20" s="3"/>
      <c r="X20" s="3"/>
      <c r="Y20" s="3"/>
      <c r="Z20" s="3"/>
    </row>
    <row r="21" spans="1:26" ht="15.75" customHeight="1" x14ac:dyDescent="0.35">
      <c r="A21" s="3"/>
      <c r="B21" s="8"/>
      <c r="C21" s="9"/>
      <c r="D21" s="10"/>
      <c r="E21" s="3"/>
      <c r="F21" s="3"/>
      <c r="G21" s="3"/>
      <c r="H21" s="3"/>
      <c r="I21" s="3"/>
      <c r="J21" s="3"/>
      <c r="K21" s="3"/>
      <c r="L21" s="3"/>
      <c r="M21" s="3"/>
      <c r="N21" s="3"/>
      <c r="O21" s="3"/>
      <c r="P21" s="3"/>
      <c r="Q21" s="3"/>
      <c r="R21" s="3"/>
      <c r="S21" s="3"/>
      <c r="T21" s="3"/>
      <c r="U21" s="3"/>
      <c r="V21" s="3"/>
      <c r="W21" s="3"/>
      <c r="X21" s="3"/>
      <c r="Y21" s="3"/>
      <c r="Z21" s="3"/>
    </row>
    <row r="22" spans="1:26" ht="15.75" customHeight="1" x14ac:dyDescent="0.35">
      <c r="A22" s="3"/>
      <c r="B22" s="26"/>
      <c r="C22" s="27"/>
      <c r="D22" s="28"/>
      <c r="E22" s="3"/>
      <c r="F22" s="3"/>
      <c r="G22" s="3"/>
      <c r="H22" s="3"/>
      <c r="I22" s="3"/>
      <c r="J22" s="3"/>
      <c r="K22" s="3"/>
      <c r="L22" s="3"/>
      <c r="M22" s="3"/>
      <c r="N22" s="3"/>
      <c r="O22" s="3"/>
      <c r="P22" s="3"/>
      <c r="Q22" s="3"/>
      <c r="R22" s="3"/>
      <c r="S22" s="3"/>
      <c r="T22" s="3"/>
      <c r="U22" s="3"/>
      <c r="V22" s="3"/>
      <c r="W22" s="3"/>
      <c r="X22" s="3"/>
      <c r="Y22" s="3"/>
      <c r="Z22" s="3"/>
    </row>
    <row r="23" spans="1:26" ht="15.75" customHeight="1" x14ac:dyDescent="0.3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3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3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3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3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3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3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3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3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3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sheetProtection algorithmName="SHA-512" hashValue="v9hWd1Ou4VGdhUVxr9fZMfLJybmJ9LQfcZuX9mFDUCcEU6KnEMK9/9lRnelFVZxwsW+zJJpll9Wz698EEUrGfw==" saltValue="ThUOszJdqcqNjfVJ+ITGFw==" spinCount="100000" sheet="1" objects="1" scenarios="1"/>
  <mergeCells count="1">
    <mergeCell ref="C5:C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showRowColHeaders="0" workbookViewId="0"/>
  </sheetViews>
  <sheetFormatPr baseColWidth="10" defaultColWidth="12.6328125" defaultRowHeight="15" customHeight="1" x14ac:dyDescent="0.25"/>
  <cols>
    <col min="1" max="1" width="11.36328125" customWidth="1"/>
    <col min="2" max="2" width="13.6328125" customWidth="1"/>
    <col min="3" max="3" width="14.6328125" customWidth="1"/>
    <col min="4" max="4" width="16.6328125" customWidth="1"/>
    <col min="5" max="5" width="12.6328125" customWidth="1"/>
    <col min="6" max="6" width="11.36328125" customWidth="1"/>
    <col min="7" max="7" width="22.36328125" customWidth="1"/>
    <col min="8" max="8" width="16.26953125" customWidth="1"/>
    <col min="9" max="9" width="24.6328125" customWidth="1"/>
    <col min="10" max="11" width="11.36328125" customWidth="1"/>
    <col min="12" max="26" width="10" customWidth="1"/>
  </cols>
  <sheetData>
    <row r="1" spans="1:26" ht="19.5" customHeight="1" x14ac:dyDescent="0.25">
      <c r="A1" s="21"/>
      <c r="B1" s="22"/>
      <c r="C1" s="23"/>
      <c r="D1" s="1"/>
      <c r="E1" s="1"/>
      <c r="F1" s="24"/>
      <c r="G1" s="24"/>
      <c r="H1" s="24"/>
      <c r="I1" s="24"/>
      <c r="J1" s="24"/>
      <c r="K1" s="24"/>
      <c r="L1" s="1"/>
      <c r="M1" s="1"/>
      <c r="N1" s="1"/>
      <c r="O1" s="1"/>
      <c r="P1" s="1"/>
      <c r="Q1" s="1"/>
      <c r="R1" s="1"/>
      <c r="S1" s="1"/>
      <c r="T1" s="1"/>
      <c r="U1" s="1"/>
      <c r="V1" s="1"/>
      <c r="W1" s="1"/>
      <c r="X1" s="1"/>
      <c r="Y1" s="1"/>
      <c r="Z1" s="1"/>
    </row>
    <row r="2" spans="1:26" ht="19.5" customHeight="1" x14ac:dyDescent="0.25">
      <c r="A2" s="21"/>
      <c r="B2" s="22"/>
      <c r="C2" s="23"/>
      <c r="D2" s="1"/>
      <c r="E2" s="1"/>
      <c r="F2" s="24"/>
      <c r="G2" s="25">
        <f>MIN(Brennwerte!B9:B65536)</f>
        <v>43525</v>
      </c>
      <c r="H2" s="24" t="s">
        <v>12</v>
      </c>
      <c r="I2" s="24"/>
      <c r="J2" s="24"/>
      <c r="K2" s="24"/>
      <c r="L2" s="1"/>
      <c r="M2" s="1"/>
      <c r="N2" s="1"/>
      <c r="O2" s="1"/>
      <c r="P2" s="1"/>
      <c r="Q2" s="1"/>
      <c r="R2" s="1"/>
      <c r="S2" s="1"/>
      <c r="T2" s="1"/>
      <c r="U2" s="1"/>
      <c r="V2" s="1"/>
      <c r="W2" s="1"/>
      <c r="X2" s="1"/>
      <c r="Y2" s="1"/>
      <c r="Z2" s="1"/>
    </row>
    <row r="3" spans="1:26" ht="19.5" customHeight="1" x14ac:dyDescent="0.25">
      <c r="A3" s="21"/>
      <c r="B3" s="22"/>
      <c r="C3" s="29" t="s">
        <v>13</v>
      </c>
      <c r="D3" s="1"/>
      <c r="E3" s="1"/>
      <c r="F3" s="24"/>
      <c r="G3" s="30">
        <v>46204</v>
      </c>
      <c r="H3" s="24" t="s">
        <v>14</v>
      </c>
      <c r="I3" s="24"/>
      <c r="J3" s="24"/>
      <c r="K3" s="24"/>
      <c r="L3" s="1"/>
      <c r="M3" s="1"/>
      <c r="N3" s="1"/>
      <c r="O3" s="1"/>
      <c r="P3" s="1"/>
      <c r="Q3" s="1"/>
      <c r="R3" s="1"/>
      <c r="S3" s="1"/>
      <c r="T3" s="1"/>
      <c r="U3" s="1"/>
      <c r="V3" s="1"/>
      <c r="W3" s="1"/>
      <c r="X3" s="1"/>
      <c r="Y3" s="1"/>
      <c r="Z3" s="1"/>
    </row>
    <row r="4" spans="1:26" ht="19.5" customHeight="1" x14ac:dyDescent="0.25">
      <c r="A4" s="21"/>
      <c r="B4" s="22"/>
      <c r="C4" s="23"/>
      <c r="D4" s="1"/>
      <c r="E4" s="1"/>
      <c r="F4" s="24"/>
      <c r="G4" s="24"/>
      <c r="H4" s="24"/>
      <c r="I4" s="24"/>
      <c r="J4" s="24"/>
      <c r="K4" s="24"/>
      <c r="L4" s="1"/>
      <c r="M4" s="1"/>
      <c r="N4" s="1"/>
      <c r="O4" s="1"/>
      <c r="P4" s="1"/>
      <c r="Q4" s="1"/>
      <c r="R4" s="1"/>
      <c r="S4" s="1"/>
      <c r="T4" s="1"/>
      <c r="U4" s="1"/>
      <c r="V4" s="1"/>
      <c r="W4" s="1"/>
      <c r="X4" s="1"/>
      <c r="Y4" s="1"/>
      <c r="Z4" s="1"/>
    </row>
    <row r="5" spans="1:26" ht="19.5" customHeight="1" x14ac:dyDescent="0.25">
      <c r="A5" s="21"/>
      <c r="B5" s="22"/>
      <c r="C5" s="31" t="s">
        <v>15</v>
      </c>
      <c r="D5" s="32" t="s">
        <v>16</v>
      </c>
      <c r="E5" s="33">
        <v>2025</v>
      </c>
      <c r="F5" s="24"/>
      <c r="G5" s="34">
        <f>IF(VALUE("01. "&amp;D5&amp;" "&amp;E5)&gt;G3,"Eingabe unzulässig",VALUE("01. "&amp;D5&amp;" "&amp;E5))</f>
        <v>45809</v>
      </c>
      <c r="H5" s="35">
        <f>IF(ISERROR(VALUE(G5)),G2,G5)</f>
        <v>45809</v>
      </c>
      <c r="I5" s="24"/>
      <c r="J5" s="24"/>
      <c r="K5" s="24"/>
      <c r="L5" s="1"/>
      <c r="M5" s="1"/>
      <c r="N5" s="1"/>
      <c r="O5" s="1"/>
      <c r="P5" s="1"/>
      <c r="Q5" s="1"/>
      <c r="R5" s="1"/>
      <c r="S5" s="1"/>
      <c r="T5" s="1"/>
      <c r="U5" s="1"/>
      <c r="V5" s="1"/>
      <c r="W5" s="1"/>
      <c r="X5" s="1"/>
      <c r="Y5" s="1"/>
      <c r="Z5" s="1"/>
    </row>
    <row r="6" spans="1:26" ht="19.5" customHeight="1" x14ac:dyDescent="0.25">
      <c r="A6" s="21"/>
      <c r="B6" s="22"/>
      <c r="C6" s="31"/>
      <c r="D6" s="1"/>
      <c r="E6" s="1"/>
      <c r="F6" s="24"/>
      <c r="G6" s="36"/>
      <c r="H6" s="24"/>
      <c r="I6" s="24"/>
      <c r="J6" s="24"/>
      <c r="K6" s="24"/>
      <c r="L6" s="1"/>
      <c r="M6" s="1"/>
      <c r="N6" s="1"/>
      <c r="O6" s="1"/>
      <c r="P6" s="1"/>
      <c r="Q6" s="1"/>
      <c r="R6" s="1"/>
      <c r="S6" s="1"/>
      <c r="T6" s="1"/>
      <c r="U6" s="1"/>
      <c r="V6" s="1"/>
      <c r="W6" s="1"/>
      <c r="X6" s="1"/>
      <c r="Y6" s="1"/>
      <c r="Z6" s="1"/>
    </row>
    <row r="7" spans="1:26" ht="19.5" customHeight="1" x14ac:dyDescent="0.25">
      <c r="A7" s="21"/>
      <c r="B7" s="22"/>
      <c r="C7" s="31" t="s">
        <v>17</v>
      </c>
      <c r="D7" s="32" t="s">
        <v>18</v>
      </c>
      <c r="E7" s="33">
        <v>2026</v>
      </c>
      <c r="F7" s="24"/>
      <c r="G7" s="34">
        <f>IF(OR(VALUE("01. "&amp;D7&amp;" "&amp;E7)&lt;=VALUE("01. "&amp;D5&amp;" "&amp;E5),VALUE("01. "&amp;D7&amp;" "&amp;E7)&gt;G3),"Eingabe unzulässig",VALUE("01. "&amp;D7&amp;" "&amp;E7))</f>
        <v>46204</v>
      </c>
      <c r="H7" s="35">
        <f>IF(G7="Eingabe unzulässig",IF(ISERROR(VALUE(G5)),G2,G5),G7)</f>
        <v>46204</v>
      </c>
      <c r="I7" s="24"/>
      <c r="J7" s="24"/>
      <c r="K7" s="24"/>
      <c r="L7" s="1"/>
      <c r="M7" s="1"/>
      <c r="N7" s="1"/>
      <c r="O7" s="1"/>
      <c r="P7" s="1"/>
      <c r="Q7" s="1"/>
      <c r="R7" s="1"/>
      <c r="S7" s="1"/>
      <c r="T7" s="1"/>
      <c r="U7" s="1"/>
      <c r="V7" s="1"/>
      <c r="W7" s="1"/>
      <c r="X7" s="1"/>
      <c r="Y7" s="1"/>
      <c r="Z7" s="1"/>
    </row>
    <row r="8" spans="1:26" ht="19.5" customHeight="1" x14ac:dyDescent="0.25">
      <c r="A8" s="21"/>
      <c r="B8" s="22"/>
      <c r="C8" s="23"/>
      <c r="D8" s="1"/>
      <c r="E8" s="1"/>
      <c r="F8" s="24"/>
      <c r="G8" s="24"/>
      <c r="H8" s="24"/>
      <c r="I8" s="24"/>
      <c r="J8" s="24"/>
      <c r="K8" s="24"/>
      <c r="L8" s="1"/>
      <c r="M8" s="1"/>
      <c r="N8" s="1"/>
      <c r="O8" s="1"/>
      <c r="P8" s="1"/>
      <c r="Q8" s="1"/>
      <c r="R8" s="1"/>
      <c r="S8" s="1"/>
      <c r="T8" s="1"/>
      <c r="U8" s="1"/>
      <c r="V8" s="1"/>
      <c r="W8" s="1"/>
      <c r="X8" s="1"/>
      <c r="Y8" s="1"/>
      <c r="Z8" s="1"/>
    </row>
    <row r="9" spans="1:26" ht="19.5" customHeight="1" x14ac:dyDescent="0.25">
      <c r="A9" s="21"/>
      <c r="B9" s="22"/>
      <c r="C9" s="23"/>
      <c r="D9" s="1"/>
      <c r="E9" s="1"/>
      <c r="F9" s="24"/>
      <c r="G9" s="37">
        <f>MONTH(H7)+YEAR(H7)*12-MONTH(H5)-YEAR(H5)*12+1</f>
        <v>14</v>
      </c>
      <c r="H9" s="38">
        <f t="array" ref="H9">SUM(IF((Brennwerte!B9:B65536&gt;=$H$5)*(Brennwerte!B9:B65536&lt;=$H$7),Brennwerte!C9:C65536*Brennwerte!D9:D65536,0))/SUM(IF((Brennwerte!B9:B65536&gt;=$H$5)*(Brennwerte!B9:B65536&lt;=$H$7),Brennwerte!C9:C65536,0))</f>
        <v>11.43353017428476</v>
      </c>
      <c r="I9" s="36" t="str">
        <f>"Durchschnittlicher Brennwert H-Gas: "&amp;TEXT($H$9,"#0,000")</f>
        <v>Durchschnittlicher Brennwert H-Gas: 11,434</v>
      </c>
      <c r="J9" s="36"/>
      <c r="K9" s="36"/>
      <c r="L9" s="1"/>
      <c r="M9" s="1"/>
      <c r="N9" s="1"/>
      <c r="O9" s="1"/>
      <c r="P9" s="1"/>
      <c r="Q9" s="1"/>
      <c r="R9" s="1"/>
      <c r="S9" s="1"/>
      <c r="T9" s="1"/>
      <c r="U9" s="1"/>
      <c r="V9" s="1"/>
      <c r="W9" s="1"/>
      <c r="X9" s="1"/>
      <c r="Y9" s="1"/>
      <c r="Z9" s="1"/>
    </row>
    <row r="10" spans="1:26" ht="19.5" customHeight="1" x14ac:dyDescent="0.25">
      <c r="A10" s="21"/>
      <c r="B10" s="39" t="s">
        <v>19</v>
      </c>
      <c r="C10" s="40" t="s">
        <v>20</v>
      </c>
      <c r="D10" s="1"/>
      <c r="E10" s="1"/>
      <c r="F10" s="1"/>
      <c r="G10" s="1"/>
      <c r="H10" s="1"/>
      <c r="I10" s="1"/>
      <c r="J10" s="1"/>
      <c r="K10" s="1"/>
      <c r="L10" s="1"/>
      <c r="M10" s="1"/>
      <c r="N10" s="1"/>
      <c r="O10" s="1"/>
      <c r="P10" s="1"/>
      <c r="Q10" s="1"/>
      <c r="R10" s="1"/>
      <c r="S10" s="1"/>
      <c r="T10" s="1"/>
      <c r="U10" s="1"/>
      <c r="V10" s="1"/>
      <c r="W10" s="1"/>
      <c r="X10" s="1"/>
      <c r="Y10" s="1"/>
      <c r="Z10" s="1"/>
    </row>
    <row r="11" spans="1:26" ht="19.5" customHeight="1" x14ac:dyDescent="0.25">
      <c r="A11" s="41"/>
      <c r="B11" s="42">
        <f>H5</f>
        <v>45809</v>
      </c>
      <c r="C11" s="43">
        <f>IF(B11="","",VLOOKUP(B11,Brennwerte!B$9:D$150,3))</f>
        <v>11.379</v>
      </c>
      <c r="D11" s="44">
        <f t="shared" ref="D11:D27" si="0">IF(B11="","",$H$9)</f>
        <v>11.43353017428476</v>
      </c>
      <c r="E11" s="41"/>
      <c r="F11" s="41"/>
      <c r="G11" s="41"/>
      <c r="H11" s="41"/>
      <c r="I11" s="41"/>
      <c r="J11" s="41"/>
      <c r="K11" s="41"/>
      <c r="L11" s="41"/>
      <c r="M11" s="41"/>
      <c r="N11" s="41"/>
      <c r="O11" s="41"/>
      <c r="P11" s="41"/>
      <c r="Q11" s="41"/>
      <c r="R11" s="41"/>
      <c r="S11" s="41"/>
      <c r="T11" s="41"/>
      <c r="U11" s="41"/>
      <c r="V11" s="41"/>
      <c r="W11" s="41"/>
      <c r="X11" s="41"/>
      <c r="Y11" s="41"/>
      <c r="Z11" s="41"/>
    </row>
    <row r="12" spans="1:26" ht="19.5" customHeight="1" x14ac:dyDescent="0.25">
      <c r="A12" s="41"/>
      <c r="B12" s="42">
        <f t="shared" ref="B12:B24" si="1">IF(B11="","",IF(DATE(YEAR(B11),MONTH(B11)+1,1)&lt;=$H$7,DATE(YEAR(B11),MONTH(B11)+1,1),""))</f>
        <v>45839</v>
      </c>
      <c r="C12" s="43">
        <f>IF(B12="","",VLOOKUP(B12,Brennwerte!B$9:D$150,3))</f>
        <v>11.372</v>
      </c>
      <c r="D12" s="44">
        <f t="shared" si="0"/>
        <v>11.43353017428476</v>
      </c>
      <c r="E12" s="41"/>
      <c r="F12" s="41"/>
      <c r="G12" s="41"/>
      <c r="H12" s="41"/>
      <c r="I12" s="41"/>
      <c r="J12" s="41"/>
      <c r="K12" s="41"/>
      <c r="L12" s="41"/>
      <c r="M12" s="41"/>
      <c r="N12" s="41"/>
      <c r="O12" s="41"/>
      <c r="P12" s="41"/>
      <c r="Q12" s="41"/>
      <c r="R12" s="41"/>
      <c r="S12" s="41"/>
      <c r="T12" s="41"/>
      <c r="U12" s="41"/>
      <c r="V12" s="41"/>
      <c r="W12" s="41"/>
      <c r="X12" s="41"/>
      <c r="Y12" s="41"/>
      <c r="Z12" s="41"/>
    </row>
    <row r="13" spans="1:26" ht="19.5" customHeight="1" x14ac:dyDescent="0.25">
      <c r="A13" s="41"/>
      <c r="B13" s="42">
        <f t="shared" si="1"/>
        <v>45870</v>
      </c>
      <c r="C13" s="43">
        <f>IF(B13="","",VLOOKUP(B13,Brennwerte!B$9:D$150,3))</f>
        <v>11.273</v>
      </c>
      <c r="D13" s="44">
        <f t="shared" si="0"/>
        <v>11.43353017428476</v>
      </c>
      <c r="E13" s="41"/>
      <c r="F13" s="41"/>
      <c r="G13" s="41"/>
      <c r="H13" s="41"/>
      <c r="I13" s="41"/>
      <c r="J13" s="41"/>
      <c r="K13" s="41"/>
      <c r="L13" s="41"/>
      <c r="M13" s="41"/>
      <c r="N13" s="41"/>
      <c r="O13" s="41"/>
      <c r="P13" s="41"/>
      <c r="Q13" s="41"/>
      <c r="R13" s="41"/>
      <c r="S13" s="41"/>
      <c r="T13" s="41"/>
      <c r="U13" s="41"/>
      <c r="V13" s="41"/>
      <c r="W13" s="41"/>
      <c r="X13" s="41"/>
      <c r="Y13" s="41"/>
      <c r="Z13" s="41"/>
    </row>
    <row r="14" spans="1:26" ht="19.5" customHeight="1" x14ac:dyDescent="0.25">
      <c r="A14" s="41"/>
      <c r="B14" s="42">
        <f t="shared" si="1"/>
        <v>45901</v>
      </c>
      <c r="C14" s="43">
        <f>IF(B14="","",VLOOKUP(B14,Brennwerte!B$9:D$150,3))</f>
        <v>11.25</v>
      </c>
      <c r="D14" s="44">
        <f t="shared" si="0"/>
        <v>11.43353017428476</v>
      </c>
      <c r="E14" s="41"/>
      <c r="F14" s="41"/>
      <c r="G14" s="41"/>
      <c r="H14" s="41"/>
      <c r="I14" s="41"/>
      <c r="J14" s="41"/>
      <c r="K14" s="41"/>
      <c r="L14" s="41"/>
      <c r="M14" s="41"/>
      <c r="N14" s="41"/>
      <c r="O14" s="41"/>
      <c r="P14" s="41"/>
      <c r="Q14" s="41"/>
      <c r="R14" s="41"/>
      <c r="S14" s="41"/>
      <c r="T14" s="41"/>
      <c r="U14" s="41"/>
      <c r="V14" s="41"/>
      <c r="W14" s="41"/>
      <c r="X14" s="41"/>
      <c r="Y14" s="41"/>
      <c r="Z14" s="41"/>
    </row>
    <row r="15" spans="1:26" ht="19.5" customHeight="1" x14ac:dyDescent="0.25">
      <c r="A15" s="41"/>
      <c r="B15" s="42">
        <f t="shared" si="1"/>
        <v>45931</v>
      </c>
      <c r="C15" s="43">
        <f>IF(B15="","",VLOOKUP(B15,Brennwerte!B$9:D$150,3))</f>
        <v>11.346</v>
      </c>
      <c r="D15" s="44">
        <f t="shared" si="0"/>
        <v>11.43353017428476</v>
      </c>
      <c r="E15" s="41"/>
      <c r="F15" s="41"/>
      <c r="G15" s="41"/>
      <c r="H15" s="41"/>
      <c r="I15" s="41"/>
      <c r="J15" s="41"/>
      <c r="K15" s="41"/>
      <c r="L15" s="41"/>
      <c r="M15" s="41"/>
      <c r="N15" s="41"/>
      <c r="O15" s="41"/>
      <c r="P15" s="41"/>
      <c r="Q15" s="41"/>
      <c r="R15" s="41"/>
      <c r="S15" s="41"/>
      <c r="T15" s="41"/>
      <c r="U15" s="41"/>
      <c r="V15" s="41"/>
      <c r="W15" s="41"/>
      <c r="X15" s="41"/>
      <c r="Y15" s="41"/>
      <c r="Z15" s="41"/>
    </row>
    <row r="16" spans="1:26" ht="19.5" customHeight="1" x14ac:dyDescent="0.25">
      <c r="A16" s="41"/>
      <c r="B16" s="42">
        <f t="shared" si="1"/>
        <v>45962</v>
      </c>
      <c r="C16" s="43">
        <f>IF(B16="","",VLOOKUP(B16,Brennwerte!B$9:D$150,3))</f>
        <v>11.477</v>
      </c>
      <c r="D16" s="44">
        <f t="shared" si="0"/>
        <v>11.43353017428476</v>
      </c>
      <c r="E16" s="41"/>
      <c r="F16" s="41"/>
      <c r="G16" s="41"/>
      <c r="H16" s="41"/>
      <c r="I16" s="41"/>
      <c r="J16" s="41"/>
      <c r="K16" s="41"/>
      <c r="L16" s="41"/>
      <c r="M16" s="41"/>
      <c r="N16" s="41"/>
      <c r="O16" s="41"/>
      <c r="P16" s="41"/>
      <c r="Q16" s="41"/>
      <c r="R16" s="41"/>
      <c r="S16" s="41"/>
      <c r="T16" s="41"/>
      <c r="U16" s="41"/>
      <c r="V16" s="41"/>
      <c r="W16" s="41"/>
      <c r="X16" s="41"/>
      <c r="Y16" s="41"/>
      <c r="Z16" s="41"/>
    </row>
    <row r="17" spans="1:26" ht="19.5" customHeight="1" x14ac:dyDescent="0.25">
      <c r="A17" s="41"/>
      <c r="B17" s="42">
        <f t="shared" si="1"/>
        <v>45992</v>
      </c>
      <c r="C17" s="43">
        <f>IF(B17="","",VLOOKUP(B17,Brennwerte!B$9:D$150,3))</f>
        <v>11.471</v>
      </c>
      <c r="D17" s="44">
        <f t="shared" si="0"/>
        <v>11.43353017428476</v>
      </c>
      <c r="E17" s="41"/>
      <c r="F17" s="41"/>
      <c r="G17" s="41"/>
      <c r="H17" s="41"/>
      <c r="I17" s="41"/>
      <c r="J17" s="41"/>
      <c r="K17" s="41"/>
      <c r="L17" s="41"/>
      <c r="M17" s="41"/>
      <c r="N17" s="41"/>
      <c r="O17" s="41"/>
      <c r="P17" s="41"/>
      <c r="Q17" s="41"/>
      <c r="R17" s="41"/>
      <c r="S17" s="41"/>
      <c r="T17" s="41"/>
      <c r="U17" s="41"/>
      <c r="V17" s="41"/>
      <c r="W17" s="41"/>
      <c r="X17" s="41"/>
      <c r="Y17" s="41"/>
      <c r="Z17" s="41"/>
    </row>
    <row r="18" spans="1:26" ht="19.5" customHeight="1" x14ac:dyDescent="0.25">
      <c r="A18" s="41"/>
      <c r="B18" s="42">
        <f t="shared" si="1"/>
        <v>46023</v>
      </c>
      <c r="C18" s="43">
        <f>IF(B18="","",VLOOKUP(B18,Brennwerte!B$9:D$150,3))</f>
        <v>11.505000000000001</v>
      </c>
      <c r="D18" s="44">
        <f t="shared" si="0"/>
        <v>11.43353017428476</v>
      </c>
      <c r="E18" s="41"/>
      <c r="F18" s="41"/>
      <c r="G18" s="41"/>
      <c r="H18" s="41"/>
      <c r="I18" s="41"/>
      <c r="J18" s="41"/>
      <c r="K18" s="41"/>
      <c r="L18" s="41"/>
      <c r="M18" s="41"/>
      <c r="N18" s="41"/>
      <c r="O18" s="41"/>
      <c r="P18" s="41"/>
      <c r="Q18" s="41"/>
      <c r="R18" s="41"/>
      <c r="S18" s="41"/>
      <c r="T18" s="41"/>
      <c r="U18" s="41"/>
      <c r="V18" s="41"/>
      <c r="W18" s="41"/>
      <c r="X18" s="41"/>
      <c r="Y18" s="41"/>
      <c r="Z18" s="41"/>
    </row>
    <row r="19" spans="1:26" ht="19.5" customHeight="1" x14ac:dyDescent="0.25">
      <c r="A19" s="41"/>
      <c r="B19" s="42">
        <f t="shared" si="1"/>
        <v>46054</v>
      </c>
      <c r="C19" s="43">
        <f>IF(B19="","",VLOOKUP(B19,Brennwerte!B$9:D$150,3))</f>
        <v>11.512</v>
      </c>
      <c r="D19" s="44">
        <f t="shared" si="0"/>
        <v>11.43353017428476</v>
      </c>
      <c r="E19" s="41"/>
      <c r="F19" s="41"/>
      <c r="G19" s="41"/>
      <c r="H19" s="41"/>
      <c r="I19" s="41"/>
      <c r="J19" s="41"/>
      <c r="K19" s="41"/>
      <c r="L19" s="41"/>
      <c r="M19" s="41"/>
      <c r="N19" s="41"/>
      <c r="O19" s="41"/>
      <c r="P19" s="41"/>
      <c r="Q19" s="41"/>
      <c r="R19" s="41"/>
      <c r="S19" s="41"/>
      <c r="T19" s="41"/>
      <c r="U19" s="41"/>
      <c r="V19" s="41"/>
      <c r="W19" s="41"/>
      <c r="X19" s="41"/>
      <c r="Y19" s="41"/>
      <c r="Z19" s="41"/>
    </row>
    <row r="20" spans="1:26" ht="19.5" customHeight="1" x14ac:dyDescent="0.25">
      <c r="A20" s="41"/>
      <c r="B20" s="42">
        <f t="shared" si="1"/>
        <v>46082</v>
      </c>
      <c r="C20" s="43">
        <f>IF(B20="","",VLOOKUP(B20,Brennwerte!B$9:D$150,3))</f>
        <v>11.497999999999999</v>
      </c>
      <c r="D20" s="44">
        <f t="shared" si="0"/>
        <v>11.43353017428476</v>
      </c>
      <c r="E20" s="41"/>
      <c r="F20" s="41"/>
      <c r="G20" s="41"/>
      <c r="H20" s="41"/>
      <c r="I20" s="41"/>
      <c r="J20" s="41"/>
      <c r="K20" s="41"/>
      <c r="L20" s="41"/>
      <c r="M20" s="41"/>
      <c r="N20" s="41"/>
      <c r="O20" s="41"/>
      <c r="P20" s="41"/>
      <c r="Q20" s="41"/>
      <c r="R20" s="41"/>
      <c r="S20" s="41"/>
      <c r="T20" s="41"/>
      <c r="U20" s="41"/>
      <c r="V20" s="41"/>
      <c r="W20" s="41"/>
      <c r="X20" s="41"/>
      <c r="Y20" s="41"/>
      <c r="Z20" s="41"/>
    </row>
    <row r="21" spans="1:26" ht="19.5" customHeight="1" x14ac:dyDescent="0.25">
      <c r="A21" s="41"/>
      <c r="B21" s="42">
        <f t="shared" si="1"/>
        <v>46113</v>
      </c>
      <c r="C21" s="43">
        <f>IF(B21="","",VLOOKUP(B21,Brennwerte!B$9:D$150,3))</f>
        <v>11.439</v>
      </c>
      <c r="D21" s="44">
        <f t="shared" si="0"/>
        <v>11.43353017428476</v>
      </c>
      <c r="E21" s="41"/>
      <c r="F21" s="41"/>
      <c r="G21" s="41"/>
      <c r="H21" s="41"/>
      <c r="I21" s="41"/>
      <c r="J21" s="41"/>
      <c r="K21" s="41"/>
      <c r="L21" s="41"/>
      <c r="M21" s="41"/>
      <c r="N21" s="41"/>
      <c r="O21" s="41"/>
      <c r="P21" s="41"/>
      <c r="Q21" s="41"/>
      <c r="R21" s="41"/>
      <c r="S21" s="41"/>
      <c r="T21" s="41"/>
      <c r="U21" s="41"/>
      <c r="V21" s="41"/>
      <c r="W21" s="41"/>
      <c r="X21" s="41"/>
      <c r="Y21" s="41"/>
      <c r="Z21" s="41"/>
    </row>
    <row r="22" spans="1:26" ht="19.5" customHeight="1" x14ac:dyDescent="0.25">
      <c r="A22" s="41"/>
      <c r="B22" s="42">
        <f t="shared" si="1"/>
        <v>46143</v>
      </c>
      <c r="C22" s="43">
        <f>IF(B22="","",VLOOKUP(B22,Brennwerte!B$9:D$150,3))</f>
        <v>11.263</v>
      </c>
      <c r="D22" s="44">
        <f t="shared" si="0"/>
        <v>11.43353017428476</v>
      </c>
      <c r="E22" s="41"/>
      <c r="F22" s="41"/>
      <c r="G22" s="41"/>
      <c r="H22" s="41"/>
      <c r="I22" s="41"/>
      <c r="J22" s="41"/>
      <c r="K22" s="41"/>
      <c r="L22" s="41"/>
      <c r="M22" s="41"/>
      <c r="N22" s="41"/>
      <c r="O22" s="41"/>
      <c r="P22" s="41"/>
      <c r="Q22" s="41"/>
      <c r="R22" s="41"/>
      <c r="S22" s="41"/>
      <c r="T22" s="41"/>
      <c r="U22" s="41"/>
      <c r="V22" s="41"/>
      <c r="W22" s="41"/>
      <c r="X22" s="41"/>
      <c r="Y22" s="41"/>
      <c r="Z22" s="41"/>
    </row>
    <row r="23" spans="1:26" ht="19.5" customHeight="1" x14ac:dyDescent="0.25">
      <c r="A23" s="41"/>
      <c r="B23" s="42">
        <f t="shared" si="1"/>
        <v>46174</v>
      </c>
      <c r="C23" s="43">
        <f>IF(B23="","",VLOOKUP(B23,Brennwerte!B$9:D$150,3))</f>
        <v>11.157999999999999</v>
      </c>
      <c r="D23" s="44">
        <f t="shared" si="0"/>
        <v>11.43353017428476</v>
      </c>
      <c r="E23" s="41"/>
      <c r="F23" s="41"/>
      <c r="G23" s="41"/>
      <c r="H23" s="41"/>
      <c r="I23" s="41"/>
      <c r="J23" s="41"/>
      <c r="K23" s="41"/>
      <c r="L23" s="41"/>
      <c r="M23" s="41"/>
      <c r="N23" s="41"/>
      <c r="O23" s="41"/>
      <c r="P23" s="41"/>
      <c r="Q23" s="41"/>
      <c r="R23" s="41"/>
      <c r="S23" s="41"/>
      <c r="T23" s="41"/>
      <c r="U23" s="41"/>
      <c r="V23" s="41"/>
      <c r="W23" s="41"/>
      <c r="X23" s="41"/>
      <c r="Y23" s="41"/>
      <c r="Z23" s="41"/>
    </row>
    <row r="24" spans="1:26" ht="19.5" customHeight="1" x14ac:dyDescent="0.25">
      <c r="A24" s="41"/>
      <c r="B24" s="42">
        <f t="shared" si="1"/>
        <v>46204</v>
      </c>
      <c r="C24" s="43">
        <f>IF(B24="","",VLOOKUP(B24,Brennwerte!B$9:D$150,3))</f>
        <v>11.247999999999999</v>
      </c>
      <c r="D24" s="44">
        <f t="shared" si="0"/>
        <v>11.43353017428476</v>
      </c>
      <c r="E24" s="41"/>
      <c r="F24" s="41"/>
      <c r="G24" s="41"/>
      <c r="H24" s="41"/>
      <c r="I24" s="41"/>
      <c r="J24" s="41"/>
      <c r="K24" s="41"/>
      <c r="L24" s="41"/>
      <c r="M24" s="41"/>
      <c r="N24" s="41"/>
      <c r="O24" s="41"/>
      <c r="P24" s="41"/>
      <c r="Q24" s="41"/>
      <c r="R24" s="41"/>
      <c r="S24" s="41"/>
      <c r="T24" s="41"/>
      <c r="U24" s="41"/>
      <c r="V24" s="41"/>
      <c r="W24" s="41"/>
      <c r="X24" s="41"/>
      <c r="Y24" s="41"/>
      <c r="Z24" s="41"/>
    </row>
    <row r="25" spans="1:26" ht="19.5" customHeight="1" x14ac:dyDescent="0.25">
      <c r="A25" s="41"/>
      <c r="B25" s="42"/>
      <c r="C25" s="43"/>
      <c r="D25" s="44" t="str">
        <f t="shared" si="0"/>
        <v/>
      </c>
      <c r="E25" s="41"/>
      <c r="F25" s="41"/>
      <c r="G25" s="41"/>
      <c r="H25" s="41"/>
      <c r="I25" s="41"/>
      <c r="J25" s="41"/>
      <c r="K25" s="41"/>
      <c r="L25" s="41"/>
      <c r="M25" s="41"/>
      <c r="N25" s="41"/>
      <c r="O25" s="41"/>
      <c r="P25" s="41"/>
      <c r="Q25" s="41"/>
      <c r="R25" s="41"/>
      <c r="S25" s="41"/>
      <c r="T25" s="41"/>
      <c r="U25" s="41"/>
      <c r="V25" s="41"/>
      <c r="W25" s="41"/>
      <c r="X25" s="41"/>
      <c r="Y25" s="41"/>
      <c r="Z25" s="41"/>
    </row>
    <row r="26" spans="1:26" ht="19.5" customHeight="1" x14ac:dyDescent="0.25">
      <c r="A26" s="41"/>
      <c r="B26" s="42" t="str">
        <f t="shared" ref="B26:B100" si="2">IF(B25="","",IF(DATE(YEAR(B25),MONTH(B25)+1,1)&lt;=$H$7,DATE(YEAR(B25),MONTH(B25)+1,1),""))</f>
        <v/>
      </c>
      <c r="C26" s="43" t="str">
        <f>IF(B26="","",VLOOKUP(B26,Brennwerte!B$9:D$150,3))</f>
        <v/>
      </c>
      <c r="D26" s="44" t="str">
        <f t="shared" si="0"/>
        <v/>
      </c>
      <c r="E26" s="41"/>
      <c r="F26" s="41"/>
      <c r="G26" s="41"/>
      <c r="H26" s="41"/>
      <c r="I26" s="41"/>
      <c r="J26" s="41"/>
      <c r="K26" s="41"/>
      <c r="L26" s="41"/>
      <c r="M26" s="41"/>
      <c r="N26" s="41"/>
      <c r="O26" s="41"/>
      <c r="P26" s="41"/>
      <c r="Q26" s="41"/>
      <c r="R26" s="41"/>
      <c r="S26" s="41"/>
      <c r="T26" s="41"/>
      <c r="U26" s="41"/>
      <c r="V26" s="41"/>
      <c r="W26" s="41"/>
      <c r="X26" s="41"/>
      <c r="Y26" s="41"/>
      <c r="Z26" s="41"/>
    </row>
    <row r="27" spans="1:26" ht="19.5" customHeight="1" x14ac:dyDescent="0.25">
      <c r="A27" s="41"/>
      <c r="B27" s="42" t="str">
        <f t="shared" si="2"/>
        <v/>
      </c>
      <c r="C27" s="43" t="str">
        <f>IF(B27="","",VLOOKUP(B27,Brennwerte!B$9:D$150,3))</f>
        <v/>
      </c>
      <c r="D27" s="44" t="str">
        <f t="shared" si="0"/>
        <v/>
      </c>
      <c r="E27" s="41"/>
      <c r="F27" s="41"/>
      <c r="G27" s="41"/>
      <c r="H27" s="41"/>
      <c r="I27" s="41"/>
      <c r="J27" s="41"/>
      <c r="K27" s="41"/>
      <c r="L27" s="41"/>
      <c r="M27" s="41"/>
      <c r="N27" s="41"/>
      <c r="O27" s="41"/>
      <c r="P27" s="41"/>
      <c r="Q27" s="41"/>
      <c r="R27" s="41"/>
      <c r="S27" s="41"/>
      <c r="T27" s="41"/>
      <c r="U27" s="41"/>
      <c r="V27" s="41"/>
      <c r="W27" s="41"/>
      <c r="X27" s="41"/>
      <c r="Y27" s="41"/>
      <c r="Z27" s="41"/>
    </row>
    <row r="28" spans="1:26" ht="19.5" customHeight="1" x14ac:dyDescent="0.25">
      <c r="A28" s="41"/>
      <c r="B28" s="42" t="str">
        <f t="shared" si="2"/>
        <v/>
      </c>
      <c r="C28" s="43" t="str">
        <f>IF(B28="","",VLOOKUP(B28,Brennwerte!B$9:D$150,3))</f>
        <v/>
      </c>
      <c r="D28" s="44"/>
      <c r="E28" s="41"/>
      <c r="F28" s="41"/>
      <c r="G28" s="41"/>
      <c r="H28" s="41"/>
      <c r="I28" s="41"/>
      <c r="J28" s="41"/>
      <c r="K28" s="41"/>
      <c r="L28" s="41"/>
      <c r="M28" s="41"/>
      <c r="N28" s="41"/>
      <c r="O28" s="41"/>
      <c r="P28" s="41"/>
      <c r="Q28" s="41"/>
      <c r="R28" s="41"/>
      <c r="S28" s="41"/>
      <c r="T28" s="41"/>
      <c r="U28" s="41"/>
      <c r="V28" s="41"/>
      <c r="W28" s="41"/>
      <c r="X28" s="41"/>
      <c r="Y28" s="41"/>
      <c r="Z28" s="41"/>
    </row>
    <row r="29" spans="1:26" ht="19.5" customHeight="1" x14ac:dyDescent="0.25">
      <c r="A29" s="41"/>
      <c r="B29" s="42" t="str">
        <f t="shared" si="2"/>
        <v/>
      </c>
      <c r="C29" s="43" t="str">
        <f>IF(B29="","",VLOOKUP(B29,Brennwerte!B$9:D$150,3))</f>
        <v/>
      </c>
      <c r="D29" s="43"/>
      <c r="E29" s="41"/>
      <c r="F29" s="41"/>
      <c r="G29" s="41"/>
      <c r="H29" s="41"/>
      <c r="I29" s="41"/>
      <c r="J29" s="41"/>
      <c r="K29" s="41"/>
      <c r="L29" s="41"/>
      <c r="M29" s="41"/>
      <c r="N29" s="41"/>
      <c r="O29" s="41"/>
      <c r="P29" s="41"/>
      <c r="Q29" s="41"/>
      <c r="R29" s="41"/>
      <c r="S29" s="41"/>
      <c r="T29" s="41"/>
      <c r="U29" s="41"/>
      <c r="V29" s="41"/>
      <c r="W29" s="41"/>
      <c r="X29" s="41"/>
      <c r="Y29" s="41"/>
      <c r="Z29" s="41"/>
    </row>
    <row r="30" spans="1:26" ht="19.5" customHeight="1" x14ac:dyDescent="0.25">
      <c r="A30" s="41"/>
      <c r="B30" s="42" t="str">
        <f t="shared" si="2"/>
        <v/>
      </c>
      <c r="C30" s="43" t="str">
        <f>IF(B30="","",VLOOKUP(B30,Brennwerte!B$9:D$150,3))</f>
        <v/>
      </c>
      <c r="D30" s="43"/>
      <c r="E30" s="41"/>
      <c r="F30" s="41"/>
      <c r="G30" s="41"/>
      <c r="H30" s="41"/>
      <c r="I30" s="41"/>
      <c r="J30" s="41"/>
      <c r="K30" s="41"/>
      <c r="L30" s="41"/>
      <c r="M30" s="41"/>
      <c r="N30" s="41"/>
      <c r="O30" s="41"/>
      <c r="P30" s="41"/>
      <c r="Q30" s="41"/>
      <c r="R30" s="41"/>
      <c r="S30" s="41"/>
      <c r="T30" s="41"/>
      <c r="U30" s="41"/>
      <c r="V30" s="41"/>
      <c r="W30" s="41"/>
      <c r="X30" s="41"/>
      <c r="Y30" s="41"/>
      <c r="Z30" s="41"/>
    </row>
    <row r="31" spans="1:26" ht="19.5" customHeight="1" x14ac:dyDescent="0.25">
      <c r="A31" s="41"/>
      <c r="B31" s="42" t="str">
        <f t="shared" si="2"/>
        <v/>
      </c>
      <c r="C31" s="43" t="str">
        <f>IF(B31="","",VLOOKUP(B31,Brennwerte!B$9:D$150,3))</f>
        <v/>
      </c>
      <c r="D31" s="43"/>
      <c r="E31" s="41"/>
      <c r="F31" s="41"/>
      <c r="G31" s="41"/>
      <c r="H31" s="41"/>
      <c r="I31" s="41"/>
      <c r="J31" s="41"/>
      <c r="K31" s="41"/>
      <c r="L31" s="41"/>
      <c r="M31" s="41"/>
      <c r="N31" s="41"/>
      <c r="O31" s="41"/>
      <c r="P31" s="41"/>
      <c r="Q31" s="41"/>
      <c r="R31" s="41"/>
      <c r="S31" s="41"/>
      <c r="T31" s="41"/>
      <c r="U31" s="41"/>
      <c r="V31" s="41"/>
      <c r="W31" s="41"/>
      <c r="X31" s="41"/>
      <c r="Y31" s="41"/>
      <c r="Z31" s="41"/>
    </row>
    <row r="32" spans="1:26" ht="19.5" customHeight="1" x14ac:dyDescent="0.25">
      <c r="A32" s="41"/>
      <c r="B32" s="42" t="str">
        <f t="shared" si="2"/>
        <v/>
      </c>
      <c r="C32" s="43" t="str">
        <f>IF(B32="","",VLOOKUP(B32,Brennwerte!B$9:D$150,3))</f>
        <v/>
      </c>
      <c r="D32" s="43"/>
      <c r="E32" s="41"/>
      <c r="F32" s="41"/>
      <c r="G32" s="41"/>
      <c r="H32" s="41"/>
      <c r="I32" s="41"/>
      <c r="J32" s="41"/>
      <c r="K32" s="41"/>
      <c r="L32" s="41"/>
      <c r="M32" s="41"/>
      <c r="N32" s="41"/>
      <c r="O32" s="41"/>
      <c r="P32" s="41"/>
      <c r="Q32" s="41"/>
      <c r="R32" s="41"/>
      <c r="S32" s="41"/>
      <c r="T32" s="41"/>
      <c r="U32" s="41"/>
      <c r="V32" s="41"/>
      <c r="W32" s="41"/>
      <c r="X32" s="41"/>
      <c r="Y32" s="41"/>
      <c r="Z32" s="41"/>
    </row>
    <row r="33" spans="1:26" ht="19.5" customHeight="1" x14ac:dyDescent="0.25">
      <c r="A33" s="41"/>
      <c r="B33" s="42" t="str">
        <f t="shared" si="2"/>
        <v/>
      </c>
      <c r="C33" s="43" t="str">
        <f>IF(B33="","",VLOOKUP(B33,Brennwerte!B$9:D$150,3))</f>
        <v/>
      </c>
      <c r="D33" s="43"/>
      <c r="E33" s="41"/>
      <c r="F33" s="41"/>
      <c r="G33" s="41"/>
      <c r="H33" s="41"/>
      <c r="I33" s="41"/>
      <c r="J33" s="41"/>
      <c r="K33" s="41"/>
      <c r="L33" s="41"/>
      <c r="M33" s="41"/>
      <c r="N33" s="41"/>
      <c r="O33" s="41"/>
      <c r="P33" s="41"/>
      <c r="Q33" s="41"/>
      <c r="R33" s="41"/>
      <c r="S33" s="41"/>
      <c r="T33" s="41"/>
      <c r="U33" s="41"/>
      <c r="V33" s="41"/>
      <c r="W33" s="41"/>
      <c r="X33" s="41"/>
      <c r="Y33" s="41"/>
      <c r="Z33" s="41"/>
    </row>
    <row r="34" spans="1:26" ht="19.5" customHeight="1" x14ac:dyDescent="0.25">
      <c r="A34" s="41"/>
      <c r="B34" s="42" t="str">
        <f t="shared" si="2"/>
        <v/>
      </c>
      <c r="C34" s="43" t="str">
        <f>IF(B34="","",VLOOKUP(B34,Brennwerte!B$9:D$150,3))</f>
        <v/>
      </c>
      <c r="D34" s="43"/>
      <c r="E34" s="41"/>
      <c r="F34" s="41"/>
      <c r="G34" s="41"/>
      <c r="H34" s="41"/>
      <c r="I34" s="41"/>
      <c r="J34" s="41"/>
      <c r="K34" s="41"/>
      <c r="L34" s="41"/>
      <c r="M34" s="41"/>
      <c r="N34" s="41"/>
      <c r="O34" s="41"/>
      <c r="P34" s="41"/>
      <c r="Q34" s="41"/>
      <c r="R34" s="41"/>
      <c r="S34" s="41"/>
      <c r="T34" s="41"/>
      <c r="U34" s="41"/>
      <c r="V34" s="41"/>
      <c r="W34" s="41"/>
      <c r="X34" s="41"/>
      <c r="Y34" s="41"/>
      <c r="Z34" s="41"/>
    </row>
    <row r="35" spans="1:26" ht="19.5" customHeight="1" x14ac:dyDescent="0.25">
      <c r="A35" s="41"/>
      <c r="B35" s="42" t="str">
        <f t="shared" si="2"/>
        <v/>
      </c>
      <c r="C35" s="43" t="str">
        <f>IF(B35="","",VLOOKUP(B35,Brennwerte!B$9:D$150,3))</f>
        <v/>
      </c>
      <c r="D35" s="43"/>
      <c r="E35" s="41"/>
      <c r="F35" s="41"/>
      <c r="G35" s="41"/>
      <c r="H35" s="41"/>
      <c r="I35" s="41"/>
      <c r="J35" s="41"/>
      <c r="K35" s="41"/>
      <c r="L35" s="41"/>
      <c r="M35" s="41"/>
      <c r="N35" s="41"/>
      <c r="O35" s="41"/>
      <c r="P35" s="41"/>
      <c r="Q35" s="41"/>
      <c r="R35" s="41"/>
      <c r="S35" s="41"/>
      <c r="T35" s="41"/>
      <c r="U35" s="41"/>
      <c r="V35" s="41"/>
      <c r="W35" s="41"/>
      <c r="X35" s="41"/>
      <c r="Y35" s="41"/>
      <c r="Z35" s="41"/>
    </row>
    <row r="36" spans="1:26" ht="19.5" customHeight="1" x14ac:dyDescent="0.25">
      <c r="A36" s="41"/>
      <c r="B36" s="42" t="str">
        <f t="shared" si="2"/>
        <v/>
      </c>
      <c r="C36" s="43" t="str">
        <f>IF(B36="","",VLOOKUP(B36,Brennwerte!B$9:D$150,3))</f>
        <v/>
      </c>
      <c r="D36" s="43"/>
      <c r="E36" s="41"/>
      <c r="F36" s="41"/>
      <c r="G36" s="41"/>
      <c r="H36" s="41"/>
      <c r="I36" s="41"/>
      <c r="J36" s="41"/>
      <c r="K36" s="41"/>
      <c r="L36" s="41"/>
      <c r="M36" s="41"/>
      <c r="N36" s="41"/>
      <c r="O36" s="41"/>
      <c r="P36" s="41"/>
      <c r="Q36" s="41"/>
      <c r="R36" s="41"/>
      <c r="S36" s="41"/>
      <c r="T36" s="41"/>
      <c r="U36" s="41"/>
      <c r="V36" s="41"/>
      <c r="W36" s="41"/>
      <c r="X36" s="41"/>
      <c r="Y36" s="41"/>
      <c r="Z36" s="41"/>
    </row>
    <row r="37" spans="1:26" ht="19.5" customHeight="1" x14ac:dyDescent="0.25">
      <c r="A37" s="41"/>
      <c r="B37" s="42" t="str">
        <f t="shared" si="2"/>
        <v/>
      </c>
      <c r="C37" s="43" t="str">
        <f>IF(B37="","",VLOOKUP(B37,Brennwerte!B$9:D$150,3))</f>
        <v/>
      </c>
      <c r="D37" s="43"/>
      <c r="E37" s="41"/>
      <c r="F37" s="41"/>
      <c r="G37" s="41"/>
      <c r="H37" s="41"/>
      <c r="I37" s="41"/>
      <c r="J37" s="41"/>
      <c r="K37" s="41"/>
      <c r="L37" s="41"/>
      <c r="M37" s="41"/>
      <c r="N37" s="41"/>
      <c r="O37" s="41"/>
      <c r="P37" s="41"/>
      <c r="Q37" s="41"/>
      <c r="R37" s="41"/>
      <c r="S37" s="41"/>
      <c r="T37" s="41"/>
      <c r="U37" s="41"/>
      <c r="V37" s="41"/>
      <c r="W37" s="41"/>
      <c r="X37" s="41"/>
      <c r="Y37" s="41"/>
      <c r="Z37" s="41"/>
    </row>
    <row r="38" spans="1:26" ht="19.5" customHeight="1" x14ac:dyDescent="0.25">
      <c r="A38" s="41"/>
      <c r="B38" s="42" t="str">
        <f t="shared" si="2"/>
        <v/>
      </c>
      <c r="C38" s="43" t="str">
        <f>IF(B38="","",VLOOKUP(B38,Brennwerte!B$9:D$150,3))</f>
        <v/>
      </c>
      <c r="D38" s="43" t="str">
        <f t="shared" ref="D38:D100" si="3">IF(B38="","",$H$9)</f>
        <v/>
      </c>
      <c r="E38" s="41"/>
      <c r="F38" s="41"/>
      <c r="G38" s="41"/>
      <c r="H38" s="41"/>
      <c r="I38" s="41"/>
      <c r="J38" s="41"/>
      <c r="K38" s="41"/>
      <c r="L38" s="41"/>
      <c r="M38" s="41"/>
      <c r="N38" s="41"/>
      <c r="O38" s="41"/>
      <c r="P38" s="41"/>
      <c r="Q38" s="41"/>
      <c r="R38" s="41"/>
      <c r="S38" s="41"/>
      <c r="T38" s="41"/>
      <c r="U38" s="41"/>
      <c r="V38" s="41"/>
      <c r="W38" s="41"/>
      <c r="X38" s="41"/>
      <c r="Y38" s="41"/>
      <c r="Z38" s="41"/>
    </row>
    <row r="39" spans="1:26" ht="19.5" customHeight="1" x14ac:dyDescent="0.25">
      <c r="A39" s="41"/>
      <c r="B39" s="42" t="str">
        <f t="shared" si="2"/>
        <v/>
      </c>
      <c r="C39" s="43" t="str">
        <f>IF(B39="","",VLOOKUP(B39,Brennwerte!B$9:D$150,3))</f>
        <v/>
      </c>
      <c r="D39" s="43" t="str">
        <f t="shared" si="3"/>
        <v/>
      </c>
      <c r="E39" s="41"/>
      <c r="F39" s="41"/>
      <c r="G39" s="41"/>
      <c r="H39" s="41"/>
      <c r="I39" s="41"/>
      <c r="J39" s="41"/>
      <c r="K39" s="41"/>
      <c r="L39" s="41"/>
      <c r="M39" s="41"/>
      <c r="N39" s="41"/>
      <c r="O39" s="41"/>
      <c r="P39" s="41"/>
      <c r="Q39" s="41"/>
      <c r="R39" s="41"/>
      <c r="S39" s="41"/>
      <c r="T39" s="41"/>
      <c r="U39" s="41"/>
      <c r="V39" s="41"/>
      <c r="W39" s="41"/>
      <c r="X39" s="41"/>
      <c r="Y39" s="41"/>
      <c r="Z39" s="41"/>
    </row>
    <row r="40" spans="1:26" ht="19.5" customHeight="1" x14ac:dyDescent="0.25">
      <c r="A40" s="41"/>
      <c r="B40" s="42" t="str">
        <f t="shared" si="2"/>
        <v/>
      </c>
      <c r="C40" s="43" t="str">
        <f>IF(B40="","",VLOOKUP(B40,Brennwerte!B$9:D$150,3))</f>
        <v/>
      </c>
      <c r="D40" s="43" t="str">
        <f t="shared" si="3"/>
        <v/>
      </c>
      <c r="E40" s="41"/>
      <c r="F40" s="41"/>
      <c r="G40" s="41"/>
      <c r="H40" s="41"/>
      <c r="I40" s="41"/>
      <c r="J40" s="41"/>
      <c r="K40" s="41"/>
      <c r="L40" s="41"/>
      <c r="M40" s="41"/>
      <c r="N40" s="41"/>
      <c r="O40" s="41"/>
      <c r="P40" s="41"/>
      <c r="Q40" s="41"/>
      <c r="R40" s="41"/>
      <c r="S40" s="41"/>
      <c r="T40" s="41"/>
      <c r="U40" s="41"/>
      <c r="V40" s="41"/>
      <c r="W40" s="41"/>
      <c r="X40" s="41"/>
      <c r="Y40" s="41"/>
      <c r="Z40" s="41"/>
    </row>
    <row r="41" spans="1:26" ht="19.5" customHeight="1" x14ac:dyDescent="0.25">
      <c r="A41" s="41"/>
      <c r="B41" s="42" t="str">
        <f t="shared" si="2"/>
        <v/>
      </c>
      <c r="C41" s="43" t="str">
        <f>IF(B41="","",VLOOKUP(B41,Brennwerte!B$9:D$150,3))</f>
        <v/>
      </c>
      <c r="D41" s="43" t="str">
        <f t="shared" si="3"/>
        <v/>
      </c>
      <c r="E41" s="41"/>
      <c r="F41" s="41"/>
      <c r="G41" s="41"/>
      <c r="H41" s="41"/>
      <c r="I41" s="41"/>
      <c r="J41" s="41"/>
      <c r="K41" s="41"/>
      <c r="L41" s="41"/>
      <c r="M41" s="41"/>
      <c r="N41" s="41"/>
      <c r="O41" s="41"/>
      <c r="P41" s="41"/>
      <c r="Q41" s="41"/>
      <c r="R41" s="41"/>
      <c r="S41" s="41"/>
      <c r="T41" s="41"/>
      <c r="U41" s="41"/>
      <c r="V41" s="41"/>
      <c r="W41" s="41"/>
      <c r="X41" s="41"/>
      <c r="Y41" s="41"/>
      <c r="Z41" s="41"/>
    </row>
    <row r="42" spans="1:26" ht="19.5" customHeight="1" x14ac:dyDescent="0.25">
      <c r="A42" s="41"/>
      <c r="B42" s="42" t="str">
        <f t="shared" si="2"/>
        <v/>
      </c>
      <c r="C42" s="43" t="str">
        <f>IF(B42="","",VLOOKUP(B42,Brennwerte!B$9:D$150,3))</f>
        <v/>
      </c>
      <c r="D42" s="43" t="str">
        <f t="shared" si="3"/>
        <v/>
      </c>
      <c r="E42" s="41"/>
      <c r="F42" s="41"/>
      <c r="G42" s="41"/>
      <c r="H42" s="41"/>
      <c r="I42" s="41"/>
      <c r="J42" s="41"/>
      <c r="K42" s="41"/>
      <c r="L42" s="41"/>
      <c r="M42" s="41"/>
      <c r="N42" s="41"/>
      <c r="O42" s="41"/>
      <c r="P42" s="41"/>
      <c r="Q42" s="41"/>
      <c r="R42" s="41"/>
      <c r="S42" s="41"/>
      <c r="T42" s="41"/>
      <c r="U42" s="41"/>
      <c r="V42" s="41"/>
      <c r="W42" s="41"/>
      <c r="X42" s="41"/>
      <c r="Y42" s="41"/>
      <c r="Z42" s="41"/>
    </row>
    <row r="43" spans="1:26" ht="19.5" customHeight="1" x14ac:dyDescent="0.25">
      <c r="A43" s="41"/>
      <c r="B43" s="42" t="str">
        <f t="shared" si="2"/>
        <v/>
      </c>
      <c r="C43" s="43" t="str">
        <f>IF(B43="","",VLOOKUP(B43,Brennwerte!B$9:D$150,3))</f>
        <v/>
      </c>
      <c r="D43" s="43" t="str">
        <f t="shared" si="3"/>
        <v/>
      </c>
      <c r="E43" s="41"/>
      <c r="F43" s="41"/>
      <c r="G43" s="41"/>
      <c r="H43" s="41"/>
      <c r="I43" s="41"/>
      <c r="J43" s="41"/>
      <c r="K43" s="41"/>
      <c r="L43" s="41"/>
      <c r="M43" s="41"/>
      <c r="N43" s="41"/>
      <c r="O43" s="41"/>
      <c r="P43" s="41"/>
      <c r="Q43" s="41"/>
      <c r="R43" s="41"/>
      <c r="S43" s="41"/>
      <c r="T43" s="41"/>
      <c r="U43" s="41"/>
      <c r="V43" s="41"/>
      <c r="W43" s="41"/>
      <c r="X43" s="41"/>
      <c r="Y43" s="41"/>
      <c r="Z43" s="41"/>
    </row>
    <row r="44" spans="1:26" ht="19.5" customHeight="1" x14ac:dyDescent="0.25">
      <c r="A44" s="41"/>
      <c r="B44" s="42" t="str">
        <f t="shared" si="2"/>
        <v/>
      </c>
      <c r="C44" s="43" t="str">
        <f>IF(B44="","",VLOOKUP(B44,Brennwerte!B$9:D$150,3))</f>
        <v/>
      </c>
      <c r="D44" s="43" t="str">
        <f t="shared" si="3"/>
        <v/>
      </c>
      <c r="E44" s="41"/>
      <c r="F44" s="41"/>
      <c r="G44" s="41"/>
      <c r="H44" s="41"/>
      <c r="I44" s="41"/>
      <c r="J44" s="41"/>
      <c r="K44" s="41"/>
      <c r="L44" s="41"/>
      <c r="M44" s="41"/>
      <c r="N44" s="41"/>
      <c r="O44" s="41"/>
      <c r="P44" s="41"/>
      <c r="Q44" s="41"/>
      <c r="R44" s="41"/>
      <c r="S44" s="41"/>
      <c r="T44" s="41"/>
      <c r="U44" s="41"/>
      <c r="V44" s="41"/>
      <c r="W44" s="41"/>
      <c r="X44" s="41"/>
      <c r="Y44" s="41"/>
      <c r="Z44" s="41"/>
    </row>
    <row r="45" spans="1:26" ht="19.5" customHeight="1" x14ac:dyDescent="0.25">
      <c r="A45" s="41"/>
      <c r="B45" s="42" t="str">
        <f t="shared" si="2"/>
        <v/>
      </c>
      <c r="C45" s="43" t="str">
        <f>IF(B45="","",VLOOKUP(B45,Brennwerte!B$9:D$150,3))</f>
        <v/>
      </c>
      <c r="D45" s="43" t="str">
        <f t="shared" si="3"/>
        <v/>
      </c>
      <c r="E45" s="41"/>
      <c r="F45" s="41"/>
      <c r="G45" s="41"/>
      <c r="H45" s="41"/>
      <c r="I45" s="41"/>
      <c r="J45" s="41"/>
      <c r="K45" s="41"/>
      <c r="L45" s="41"/>
      <c r="M45" s="41"/>
      <c r="N45" s="41"/>
      <c r="O45" s="41"/>
      <c r="P45" s="41"/>
      <c r="Q45" s="41"/>
      <c r="R45" s="41"/>
      <c r="S45" s="41"/>
      <c r="T45" s="41"/>
      <c r="U45" s="41"/>
      <c r="V45" s="41"/>
      <c r="W45" s="41"/>
      <c r="X45" s="41"/>
      <c r="Y45" s="41"/>
      <c r="Z45" s="41"/>
    </row>
    <row r="46" spans="1:26" ht="19.5" customHeight="1" x14ac:dyDescent="0.25">
      <c r="A46" s="41"/>
      <c r="B46" s="42" t="str">
        <f t="shared" si="2"/>
        <v/>
      </c>
      <c r="C46" s="43" t="str">
        <f>IF(B46="","",VLOOKUP(B46,Brennwerte!B$9:D$150,3))</f>
        <v/>
      </c>
      <c r="D46" s="43" t="str">
        <f t="shared" si="3"/>
        <v/>
      </c>
      <c r="E46" s="41"/>
      <c r="F46" s="41"/>
      <c r="G46" s="41"/>
      <c r="H46" s="41"/>
      <c r="I46" s="41"/>
      <c r="J46" s="41"/>
      <c r="K46" s="41"/>
      <c r="L46" s="41"/>
      <c r="M46" s="41"/>
      <c r="N46" s="41"/>
      <c r="O46" s="41"/>
      <c r="P46" s="41"/>
      <c r="Q46" s="41"/>
      <c r="R46" s="41"/>
      <c r="S46" s="41"/>
      <c r="T46" s="41"/>
      <c r="U46" s="41"/>
      <c r="V46" s="41"/>
      <c r="W46" s="41"/>
      <c r="X46" s="41"/>
      <c r="Y46" s="41"/>
      <c r="Z46" s="41"/>
    </row>
    <row r="47" spans="1:26" ht="19.5" customHeight="1" x14ac:dyDescent="0.25">
      <c r="A47" s="41"/>
      <c r="B47" s="42" t="str">
        <f t="shared" si="2"/>
        <v/>
      </c>
      <c r="C47" s="43" t="str">
        <f>IF(B47="","",VLOOKUP(B47,Brennwerte!B$9:D$150,3))</f>
        <v/>
      </c>
      <c r="D47" s="43" t="str">
        <f t="shared" si="3"/>
        <v/>
      </c>
      <c r="E47" s="41"/>
      <c r="F47" s="41"/>
      <c r="G47" s="41"/>
      <c r="H47" s="41"/>
      <c r="I47" s="41"/>
      <c r="J47" s="41"/>
      <c r="K47" s="41"/>
      <c r="L47" s="41"/>
      <c r="M47" s="41"/>
      <c r="N47" s="41"/>
      <c r="O47" s="41"/>
      <c r="P47" s="41"/>
      <c r="Q47" s="41"/>
      <c r="R47" s="41"/>
      <c r="S47" s="41"/>
      <c r="T47" s="41"/>
      <c r="U47" s="41"/>
      <c r="V47" s="41"/>
      <c r="W47" s="41"/>
      <c r="X47" s="41"/>
      <c r="Y47" s="41"/>
      <c r="Z47" s="41"/>
    </row>
    <row r="48" spans="1:26" ht="19.5" customHeight="1" x14ac:dyDescent="0.25">
      <c r="A48" s="41"/>
      <c r="B48" s="42" t="str">
        <f t="shared" si="2"/>
        <v/>
      </c>
      <c r="C48" s="43" t="str">
        <f>IF(B48="","",VLOOKUP(B48,Brennwerte!B$9:D$150,3))</f>
        <v/>
      </c>
      <c r="D48" s="43" t="str">
        <f t="shared" si="3"/>
        <v/>
      </c>
      <c r="E48" s="41"/>
      <c r="F48" s="41"/>
      <c r="G48" s="41"/>
      <c r="H48" s="41"/>
      <c r="I48" s="41"/>
      <c r="J48" s="41"/>
      <c r="K48" s="41"/>
      <c r="L48" s="41"/>
      <c r="M48" s="41"/>
      <c r="N48" s="41"/>
      <c r="O48" s="41"/>
      <c r="P48" s="41"/>
      <c r="Q48" s="41"/>
      <c r="R48" s="41"/>
      <c r="S48" s="41"/>
      <c r="T48" s="41"/>
      <c r="U48" s="41"/>
      <c r="V48" s="41"/>
      <c r="W48" s="41"/>
      <c r="X48" s="41"/>
      <c r="Y48" s="41"/>
      <c r="Z48" s="41"/>
    </row>
    <row r="49" spans="1:26" ht="19.5" customHeight="1" x14ac:dyDescent="0.25">
      <c r="A49" s="41"/>
      <c r="B49" s="42" t="str">
        <f t="shared" si="2"/>
        <v/>
      </c>
      <c r="C49" s="43" t="str">
        <f>IF(B49="","",VLOOKUP(B49,Brennwerte!B$9:D$150,3))</f>
        <v/>
      </c>
      <c r="D49" s="43" t="str">
        <f t="shared" si="3"/>
        <v/>
      </c>
      <c r="E49" s="41"/>
      <c r="F49" s="41"/>
      <c r="G49" s="41"/>
      <c r="H49" s="41"/>
      <c r="I49" s="41"/>
      <c r="J49" s="41"/>
      <c r="K49" s="41"/>
      <c r="L49" s="41"/>
      <c r="M49" s="41"/>
      <c r="N49" s="41"/>
      <c r="O49" s="41"/>
      <c r="P49" s="41"/>
      <c r="Q49" s="41"/>
      <c r="R49" s="41"/>
      <c r="S49" s="41"/>
      <c r="T49" s="41"/>
      <c r="U49" s="41"/>
      <c r="V49" s="41"/>
      <c r="W49" s="41"/>
      <c r="X49" s="41"/>
      <c r="Y49" s="41"/>
      <c r="Z49" s="41"/>
    </row>
    <row r="50" spans="1:26" ht="19.5" customHeight="1" x14ac:dyDescent="0.25">
      <c r="A50" s="41"/>
      <c r="B50" s="42" t="str">
        <f t="shared" si="2"/>
        <v/>
      </c>
      <c r="C50" s="43" t="str">
        <f>IF(B50="","",VLOOKUP(B50,Brennwerte!B$9:D$150,3))</f>
        <v/>
      </c>
      <c r="D50" s="43" t="str">
        <f t="shared" si="3"/>
        <v/>
      </c>
      <c r="E50" s="41"/>
      <c r="F50" s="41"/>
      <c r="G50" s="41"/>
      <c r="H50" s="41"/>
      <c r="I50" s="41"/>
      <c r="J50" s="41"/>
      <c r="K50" s="41"/>
      <c r="L50" s="41"/>
      <c r="M50" s="41"/>
      <c r="N50" s="41"/>
      <c r="O50" s="41"/>
      <c r="P50" s="41"/>
      <c r="Q50" s="41"/>
      <c r="R50" s="41"/>
      <c r="S50" s="41"/>
      <c r="T50" s="41"/>
      <c r="U50" s="41"/>
      <c r="V50" s="41"/>
      <c r="W50" s="41"/>
      <c r="X50" s="41"/>
      <c r="Y50" s="41"/>
      <c r="Z50" s="41"/>
    </row>
    <row r="51" spans="1:26" ht="19.5" customHeight="1" x14ac:dyDescent="0.25">
      <c r="A51" s="41"/>
      <c r="B51" s="42" t="str">
        <f t="shared" si="2"/>
        <v/>
      </c>
      <c r="C51" s="43" t="str">
        <f>IF(B51="","",VLOOKUP(B51,Brennwerte!B$9:D$150,3))</f>
        <v/>
      </c>
      <c r="D51" s="43" t="str">
        <f t="shared" si="3"/>
        <v/>
      </c>
      <c r="E51" s="41"/>
      <c r="F51" s="41"/>
      <c r="G51" s="41"/>
      <c r="H51" s="41"/>
      <c r="I51" s="41"/>
      <c r="J51" s="41"/>
      <c r="K51" s="41"/>
      <c r="L51" s="41"/>
      <c r="M51" s="41"/>
      <c r="N51" s="41"/>
      <c r="O51" s="41"/>
      <c r="P51" s="41"/>
      <c r="Q51" s="41"/>
      <c r="R51" s="41"/>
      <c r="S51" s="41"/>
      <c r="T51" s="41"/>
      <c r="U51" s="41"/>
      <c r="V51" s="41"/>
      <c r="W51" s="41"/>
      <c r="X51" s="41"/>
      <c r="Y51" s="41"/>
      <c r="Z51" s="41"/>
    </row>
    <row r="52" spans="1:26" ht="19.5" customHeight="1" x14ac:dyDescent="0.25">
      <c r="A52" s="41"/>
      <c r="B52" s="42" t="str">
        <f t="shared" si="2"/>
        <v/>
      </c>
      <c r="C52" s="43" t="str">
        <f>IF(B52="","",VLOOKUP(B52,Brennwerte!B$9:D$150,3))</f>
        <v/>
      </c>
      <c r="D52" s="43" t="str">
        <f t="shared" si="3"/>
        <v/>
      </c>
      <c r="E52" s="41"/>
      <c r="F52" s="41"/>
      <c r="G52" s="41"/>
      <c r="H52" s="41"/>
      <c r="I52" s="41"/>
      <c r="J52" s="41"/>
      <c r="K52" s="41"/>
      <c r="L52" s="41"/>
      <c r="M52" s="41"/>
      <c r="N52" s="41"/>
      <c r="O52" s="41"/>
      <c r="P52" s="41"/>
      <c r="Q52" s="41"/>
      <c r="R52" s="41"/>
      <c r="S52" s="41"/>
      <c r="T52" s="41"/>
      <c r="U52" s="41"/>
      <c r="V52" s="41"/>
      <c r="W52" s="41"/>
      <c r="X52" s="41"/>
      <c r="Y52" s="41"/>
      <c r="Z52" s="41"/>
    </row>
    <row r="53" spans="1:26" ht="19.5" customHeight="1" x14ac:dyDescent="0.25">
      <c r="A53" s="41"/>
      <c r="B53" s="42" t="str">
        <f t="shared" si="2"/>
        <v/>
      </c>
      <c r="C53" s="43" t="str">
        <f>IF(B53="","",VLOOKUP(B53,Brennwerte!B$9:D$150,3))</f>
        <v/>
      </c>
      <c r="D53" s="43" t="str">
        <f t="shared" si="3"/>
        <v/>
      </c>
      <c r="E53" s="41"/>
      <c r="F53" s="41"/>
      <c r="G53" s="41"/>
      <c r="H53" s="41"/>
      <c r="I53" s="41"/>
      <c r="J53" s="41"/>
      <c r="K53" s="41"/>
      <c r="L53" s="41"/>
      <c r="M53" s="41"/>
      <c r="N53" s="41"/>
      <c r="O53" s="41"/>
      <c r="P53" s="41"/>
      <c r="Q53" s="41"/>
      <c r="R53" s="41"/>
      <c r="S53" s="41"/>
      <c r="T53" s="41"/>
      <c r="U53" s="41"/>
      <c r="V53" s="41"/>
      <c r="W53" s="41"/>
      <c r="X53" s="41"/>
      <c r="Y53" s="41"/>
      <c r="Z53" s="41"/>
    </row>
    <row r="54" spans="1:26" ht="19.5" customHeight="1" x14ac:dyDescent="0.25">
      <c r="A54" s="41"/>
      <c r="B54" s="42" t="str">
        <f t="shared" si="2"/>
        <v/>
      </c>
      <c r="C54" s="43" t="str">
        <f>IF(B54="","",VLOOKUP(B54,Brennwerte!B$9:D$150,3))</f>
        <v/>
      </c>
      <c r="D54" s="43" t="str">
        <f t="shared" si="3"/>
        <v/>
      </c>
      <c r="E54" s="41"/>
      <c r="F54" s="41"/>
      <c r="G54" s="41"/>
      <c r="H54" s="41"/>
      <c r="I54" s="41"/>
      <c r="J54" s="41"/>
      <c r="K54" s="41"/>
      <c r="L54" s="41"/>
      <c r="M54" s="41"/>
      <c r="N54" s="41"/>
      <c r="O54" s="41"/>
      <c r="P54" s="41"/>
      <c r="Q54" s="41"/>
      <c r="R54" s="41"/>
      <c r="S54" s="41"/>
      <c r="T54" s="41"/>
      <c r="U54" s="41"/>
      <c r="V54" s="41"/>
      <c r="W54" s="41"/>
      <c r="X54" s="41"/>
      <c r="Y54" s="41"/>
      <c r="Z54" s="41"/>
    </row>
    <row r="55" spans="1:26" ht="19.5" customHeight="1" x14ac:dyDescent="0.25">
      <c r="A55" s="41"/>
      <c r="B55" s="42" t="str">
        <f t="shared" si="2"/>
        <v/>
      </c>
      <c r="C55" s="43" t="str">
        <f>IF(B55="","",VLOOKUP(B55,Brennwerte!B$9:D$150,3))</f>
        <v/>
      </c>
      <c r="D55" s="43" t="str">
        <f t="shared" si="3"/>
        <v/>
      </c>
      <c r="E55" s="41"/>
      <c r="F55" s="41"/>
      <c r="G55" s="41"/>
      <c r="H55" s="41"/>
      <c r="I55" s="41"/>
      <c r="J55" s="41"/>
      <c r="K55" s="41"/>
      <c r="L55" s="41"/>
      <c r="M55" s="41"/>
      <c r="N55" s="41"/>
      <c r="O55" s="41"/>
      <c r="P55" s="41"/>
      <c r="Q55" s="41"/>
      <c r="R55" s="41"/>
      <c r="S55" s="41"/>
      <c r="T55" s="41"/>
      <c r="U55" s="41"/>
      <c r="V55" s="41"/>
      <c r="W55" s="41"/>
      <c r="X55" s="41"/>
      <c r="Y55" s="41"/>
      <c r="Z55" s="41"/>
    </row>
    <row r="56" spans="1:26" ht="19.5" customHeight="1" x14ac:dyDescent="0.25">
      <c r="A56" s="41"/>
      <c r="B56" s="42" t="str">
        <f t="shared" si="2"/>
        <v/>
      </c>
      <c r="C56" s="43" t="str">
        <f>IF(B56="","",VLOOKUP(B56,Brennwerte!B$9:D$150,3))</f>
        <v/>
      </c>
      <c r="D56" s="43" t="str">
        <f t="shared" si="3"/>
        <v/>
      </c>
      <c r="E56" s="41"/>
      <c r="F56" s="41"/>
      <c r="G56" s="41"/>
      <c r="H56" s="41"/>
      <c r="I56" s="41"/>
      <c r="J56" s="41"/>
      <c r="K56" s="41"/>
      <c r="L56" s="41"/>
      <c r="M56" s="41"/>
      <c r="N56" s="41"/>
      <c r="O56" s="41"/>
      <c r="P56" s="41"/>
      <c r="Q56" s="41"/>
      <c r="R56" s="41"/>
      <c r="S56" s="41"/>
      <c r="T56" s="41"/>
      <c r="U56" s="41"/>
      <c r="V56" s="41"/>
      <c r="W56" s="41"/>
      <c r="X56" s="41"/>
      <c r="Y56" s="41"/>
      <c r="Z56" s="41"/>
    </row>
    <row r="57" spans="1:26" ht="19.5" customHeight="1" x14ac:dyDescent="0.25">
      <c r="A57" s="41"/>
      <c r="B57" s="42" t="str">
        <f t="shared" si="2"/>
        <v/>
      </c>
      <c r="C57" s="43" t="str">
        <f>IF(B57="","",VLOOKUP(B57,Brennwerte!B$9:D$150,3))</f>
        <v/>
      </c>
      <c r="D57" s="43" t="str">
        <f t="shared" si="3"/>
        <v/>
      </c>
      <c r="E57" s="41"/>
      <c r="F57" s="41"/>
      <c r="G57" s="41"/>
      <c r="H57" s="41"/>
      <c r="I57" s="41"/>
      <c r="J57" s="41"/>
      <c r="K57" s="41"/>
      <c r="L57" s="41"/>
      <c r="M57" s="41"/>
      <c r="N57" s="41"/>
      <c r="O57" s="41"/>
      <c r="P57" s="41"/>
      <c r="Q57" s="41"/>
      <c r="R57" s="41"/>
      <c r="S57" s="41"/>
      <c r="T57" s="41"/>
      <c r="U57" s="41"/>
      <c r="V57" s="41"/>
      <c r="W57" s="41"/>
      <c r="X57" s="41"/>
      <c r="Y57" s="41"/>
      <c r="Z57" s="41"/>
    </row>
    <row r="58" spans="1:26" ht="19.5" customHeight="1" x14ac:dyDescent="0.25">
      <c r="A58" s="41"/>
      <c r="B58" s="42" t="str">
        <f t="shared" si="2"/>
        <v/>
      </c>
      <c r="C58" s="43" t="str">
        <f>IF(B58="","",VLOOKUP(B58,Brennwerte!B$9:D$150,3))</f>
        <v/>
      </c>
      <c r="D58" s="43" t="str">
        <f t="shared" si="3"/>
        <v/>
      </c>
      <c r="E58" s="41"/>
      <c r="F58" s="41"/>
      <c r="G58" s="41"/>
      <c r="H58" s="41"/>
      <c r="I58" s="41"/>
      <c r="J58" s="41"/>
      <c r="K58" s="41"/>
      <c r="L58" s="41"/>
      <c r="M58" s="41"/>
      <c r="N58" s="41"/>
      <c r="O58" s="41"/>
      <c r="P58" s="41"/>
      <c r="Q58" s="41"/>
      <c r="R58" s="41"/>
      <c r="S58" s="41"/>
      <c r="T58" s="41"/>
      <c r="U58" s="41"/>
      <c r="V58" s="41"/>
      <c r="W58" s="41"/>
      <c r="X58" s="41"/>
      <c r="Y58" s="41"/>
      <c r="Z58" s="41"/>
    </row>
    <row r="59" spans="1:26" ht="19.5" customHeight="1" x14ac:dyDescent="0.25">
      <c r="A59" s="41"/>
      <c r="B59" s="42" t="str">
        <f t="shared" si="2"/>
        <v/>
      </c>
      <c r="C59" s="43" t="str">
        <f>IF(B59="","",VLOOKUP(B59,Brennwerte!B$9:D$150,3))</f>
        <v/>
      </c>
      <c r="D59" s="43" t="str">
        <f t="shared" si="3"/>
        <v/>
      </c>
      <c r="E59" s="41"/>
      <c r="F59" s="41"/>
      <c r="G59" s="41"/>
      <c r="H59" s="41"/>
      <c r="I59" s="41"/>
      <c r="J59" s="41"/>
      <c r="K59" s="41"/>
      <c r="L59" s="41"/>
      <c r="M59" s="41"/>
      <c r="N59" s="41"/>
      <c r="O59" s="41"/>
      <c r="P59" s="41"/>
      <c r="Q59" s="41"/>
      <c r="R59" s="41"/>
      <c r="S59" s="41"/>
      <c r="T59" s="41"/>
      <c r="U59" s="41"/>
      <c r="V59" s="41"/>
      <c r="W59" s="41"/>
      <c r="X59" s="41"/>
      <c r="Y59" s="41"/>
      <c r="Z59" s="41"/>
    </row>
    <row r="60" spans="1:26" ht="19.5" customHeight="1" x14ac:dyDescent="0.25">
      <c r="A60" s="41"/>
      <c r="B60" s="42" t="str">
        <f t="shared" si="2"/>
        <v/>
      </c>
      <c r="C60" s="43" t="str">
        <f>IF(B60="","",VLOOKUP(B60,Brennwerte!B$9:D$150,3))</f>
        <v/>
      </c>
      <c r="D60" s="43" t="str">
        <f t="shared" si="3"/>
        <v/>
      </c>
      <c r="E60" s="41"/>
      <c r="F60" s="41"/>
      <c r="G60" s="41"/>
      <c r="H60" s="41"/>
      <c r="I60" s="41"/>
      <c r="J60" s="41"/>
      <c r="K60" s="41"/>
      <c r="L60" s="41"/>
      <c r="M60" s="41"/>
      <c r="N60" s="41"/>
      <c r="O60" s="41"/>
      <c r="P60" s="41"/>
      <c r="Q60" s="41"/>
      <c r="R60" s="41"/>
      <c r="S60" s="41"/>
      <c r="T60" s="41"/>
      <c r="U60" s="41"/>
      <c r="V60" s="41"/>
      <c r="W60" s="41"/>
      <c r="X60" s="41"/>
      <c r="Y60" s="41"/>
      <c r="Z60" s="41"/>
    </row>
    <row r="61" spans="1:26" ht="19.5" customHeight="1" x14ac:dyDescent="0.25">
      <c r="A61" s="41"/>
      <c r="B61" s="42" t="str">
        <f t="shared" si="2"/>
        <v/>
      </c>
      <c r="C61" s="43" t="str">
        <f>IF(B61="","",VLOOKUP(B61,Brennwerte!B$9:D$150,3))</f>
        <v/>
      </c>
      <c r="D61" s="43" t="str">
        <f t="shared" si="3"/>
        <v/>
      </c>
      <c r="E61" s="41"/>
      <c r="F61" s="41"/>
      <c r="G61" s="41"/>
      <c r="H61" s="41"/>
      <c r="I61" s="41"/>
      <c r="J61" s="41"/>
      <c r="K61" s="41"/>
      <c r="L61" s="41"/>
      <c r="M61" s="41"/>
      <c r="N61" s="41"/>
      <c r="O61" s="41"/>
      <c r="P61" s="41"/>
      <c r="Q61" s="41"/>
      <c r="R61" s="41"/>
      <c r="S61" s="41"/>
      <c r="T61" s="41"/>
      <c r="U61" s="41"/>
      <c r="V61" s="41"/>
      <c r="W61" s="41"/>
      <c r="X61" s="41"/>
      <c r="Y61" s="41"/>
      <c r="Z61" s="41"/>
    </row>
    <row r="62" spans="1:26" ht="19.5" customHeight="1" x14ac:dyDescent="0.25">
      <c r="A62" s="41"/>
      <c r="B62" s="42" t="str">
        <f t="shared" si="2"/>
        <v/>
      </c>
      <c r="C62" s="43" t="str">
        <f>IF(B62="","",VLOOKUP(B62,Brennwerte!B$9:D$150,3))</f>
        <v/>
      </c>
      <c r="D62" s="43" t="str">
        <f t="shared" si="3"/>
        <v/>
      </c>
      <c r="E62" s="41"/>
      <c r="F62" s="41"/>
      <c r="G62" s="41"/>
      <c r="H62" s="41"/>
      <c r="I62" s="41"/>
      <c r="J62" s="41"/>
      <c r="K62" s="41"/>
      <c r="L62" s="41"/>
      <c r="M62" s="41"/>
      <c r="N62" s="41"/>
      <c r="O62" s="41"/>
      <c r="P62" s="41"/>
      <c r="Q62" s="41"/>
      <c r="R62" s="41"/>
      <c r="S62" s="41"/>
      <c r="T62" s="41"/>
      <c r="U62" s="41"/>
      <c r="V62" s="41"/>
      <c r="W62" s="41"/>
      <c r="X62" s="41"/>
      <c r="Y62" s="41"/>
      <c r="Z62" s="41"/>
    </row>
    <row r="63" spans="1:26" ht="19.5" customHeight="1" x14ac:dyDescent="0.25">
      <c r="A63" s="41"/>
      <c r="B63" s="42" t="str">
        <f t="shared" si="2"/>
        <v/>
      </c>
      <c r="C63" s="43" t="str">
        <f>IF(B63="","",VLOOKUP(B63,Brennwerte!B$9:D$150,3))</f>
        <v/>
      </c>
      <c r="D63" s="43" t="str">
        <f t="shared" si="3"/>
        <v/>
      </c>
      <c r="E63" s="41"/>
      <c r="F63" s="41"/>
      <c r="G63" s="41"/>
      <c r="H63" s="41"/>
      <c r="I63" s="41"/>
      <c r="J63" s="41"/>
      <c r="K63" s="41"/>
      <c r="L63" s="41"/>
      <c r="M63" s="41"/>
      <c r="N63" s="41"/>
      <c r="O63" s="41"/>
      <c r="P63" s="41"/>
      <c r="Q63" s="41"/>
      <c r="R63" s="41"/>
      <c r="S63" s="41"/>
      <c r="T63" s="41"/>
      <c r="U63" s="41"/>
      <c r="V63" s="41"/>
      <c r="W63" s="41"/>
      <c r="X63" s="41"/>
      <c r="Y63" s="41"/>
      <c r="Z63" s="41"/>
    </row>
    <row r="64" spans="1:26" ht="19.5" customHeight="1" x14ac:dyDescent="0.25">
      <c r="A64" s="41"/>
      <c r="B64" s="42" t="str">
        <f t="shared" si="2"/>
        <v/>
      </c>
      <c r="C64" s="43" t="str">
        <f>IF(B64="","",VLOOKUP(B64,Brennwerte!B$9:D$150,3))</f>
        <v/>
      </c>
      <c r="D64" s="43" t="str">
        <f t="shared" si="3"/>
        <v/>
      </c>
      <c r="E64" s="41"/>
      <c r="F64" s="41"/>
      <c r="G64" s="41"/>
      <c r="H64" s="41"/>
      <c r="I64" s="41"/>
      <c r="J64" s="41"/>
      <c r="K64" s="41"/>
      <c r="L64" s="41"/>
      <c r="M64" s="41"/>
      <c r="N64" s="41"/>
      <c r="O64" s="41"/>
      <c r="P64" s="41"/>
      <c r="Q64" s="41"/>
      <c r="R64" s="41"/>
      <c r="S64" s="41"/>
      <c r="T64" s="41"/>
      <c r="U64" s="41"/>
      <c r="V64" s="41"/>
      <c r="W64" s="41"/>
      <c r="X64" s="41"/>
      <c r="Y64" s="41"/>
      <c r="Z64" s="41"/>
    </row>
    <row r="65" spans="1:26" ht="19.5" customHeight="1" x14ac:dyDescent="0.25">
      <c r="A65" s="41"/>
      <c r="B65" s="42" t="str">
        <f t="shared" si="2"/>
        <v/>
      </c>
      <c r="C65" s="43" t="str">
        <f>IF(B65="","",VLOOKUP(B65,Brennwerte!B$9:D$150,3))</f>
        <v/>
      </c>
      <c r="D65" s="43" t="str">
        <f t="shared" si="3"/>
        <v/>
      </c>
      <c r="E65" s="41"/>
      <c r="F65" s="41"/>
      <c r="G65" s="41"/>
      <c r="H65" s="41"/>
      <c r="I65" s="41"/>
      <c r="J65" s="41"/>
      <c r="K65" s="41"/>
      <c r="L65" s="41"/>
      <c r="M65" s="41"/>
      <c r="N65" s="41"/>
      <c r="O65" s="41"/>
      <c r="P65" s="41"/>
      <c r="Q65" s="41"/>
      <c r="R65" s="41"/>
      <c r="S65" s="41"/>
      <c r="T65" s="41"/>
      <c r="U65" s="41"/>
      <c r="V65" s="41"/>
      <c r="W65" s="41"/>
      <c r="X65" s="41"/>
      <c r="Y65" s="41"/>
      <c r="Z65" s="41"/>
    </row>
    <row r="66" spans="1:26" ht="19.5" customHeight="1" x14ac:dyDescent="0.25">
      <c r="A66" s="41"/>
      <c r="B66" s="42" t="str">
        <f t="shared" si="2"/>
        <v/>
      </c>
      <c r="C66" s="43" t="str">
        <f>IF(B66="","",VLOOKUP(B66,Brennwerte!B$9:D$150,3))</f>
        <v/>
      </c>
      <c r="D66" s="43" t="str">
        <f t="shared" si="3"/>
        <v/>
      </c>
      <c r="E66" s="41"/>
      <c r="F66" s="41"/>
      <c r="G66" s="41"/>
      <c r="H66" s="41"/>
      <c r="I66" s="41"/>
      <c r="J66" s="41"/>
      <c r="K66" s="41"/>
      <c r="L66" s="41"/>
      <c r="M66" s="41"/>
      <c r="N66" s="41"/>
      <c r="O66" s="41"/>
      <c r="P66" s="41"/>
      <c r="Q66" s="41"/>
      <c r="R66" s="41"/>
      <c r="S66" s="41"/>
      <c r="T66" s="41"/>
      <c r="U66" s="41"/>
      <c r="V66" s="41"/>
      <c r="W66" s="41"/>
      <c r="X66" s="41"/>
      <c r="Y66" s="41"/>
      <c r="Z66" s="41"/>
    </row>
    <row r="67" spans="1:26" ht="19.5" customHeight="1" x14ac:dyDescent="0.25">
      <c r="A67" s="41"/>
      <c r="B67" s="42" t="str">
        <f t="shared" si="2"/>
        <v/>
      </c>
      <c r="C67" s="43" t="str">
        <f>IF(B67="","",VLOOKUP(B67,Brennwerte!B$9:D$150,3))</f>
        <v/>
      </c>
      <c r="D67" s="43" t="str">
        <f t="shared" si="3"/>
        <v/>
      </c>
      <c r="E67" s="41"/>
      <c r="F67" s="41"/>
      <c r="G67" s="41"/>
      <c r="H67" s="41"/>
      <c r="I67" s="41"/>
      <c r="J67" s="41"/>
      <c r="K67" s="41"/>
      <c r="L67" s="41"/>
      <c r="M67" s="41"/>
      <c r="N67" s="41"/>
      <c r="O67" s="41"/>
      <c r="P67" s="41"/>
      <c r="Q67" s="41"/>
      <c r="R67" s="41"/>
      <c r="S67" s="41"/>
      <c r="T67" s="41"/>
      <c r="U67" s="41"/>
      <c r="V67" s="41"/>
      <c r="W67" s="41"/>
      <c r="X67" s="41"/>
      <c r="Y67" s="41"/>
      <c r="Z67" s="41"/>
    </row>
    <row r="68" spans="1:26" ht="19.5" customHeight="1" x14ac:dyDescent="0.25">
      <c r="A68" s="41"/>
      <c r="B68" s="42" t="str">
        <f t="shared" si="2"/>
        <v/>
      </c>
      <c r="C68" s="43" t="str">
        <f>IF(B68="","",VLOOKUP(B68,Brennwerte!B$9:D$150,3))</f>
        <v/>
      </c>
      <c r="D68" s="43" t="str">
        <f t="shared" si="3"/>
        <v/>
      </c>
      <c r="E68" s="41"/>
      <c r="F68" s="41"/>
      <c r="G68" s="41"/>
      <c r="H68" s="41"/>
      <c r="I68" s="41"/>
      <c r="J68" s="41"/>
      <c r="K68" s="41"/>
      <c r="L68" s="41"/>
      <c r="M68" s="41"/>
      <c r="N68" s="41"/>
      <c r="O68" s="41"/>
      <c r="P68" s="41"/>
      <c r="Q68" s="41"/>
      <c r="R68" s="41"/>
      <c r="S68" s="41"/>
      <c r="T68" s="41"/>
      <c r="U68" s="41"/>
      <c r="V68" s="41"/>
      <c r="W68" s="41"/>
      <c r="X68" s="41"/>
      <c r="Y68" s="41"/>
      <c r="Z68" s="41"/>
    </row>
    <row r="69" spans="1:26" ht="19.5" customHeight="1" x14ac:dyDescent="0.25">
      <c r="A69" s="41"/>
      <c r="B69" s="42" t="str">
        <f t="shared" si="2"/>
        <v/>
      </c>
      <c r="C69" s="43" t="str">
        <f>IF(B69="","",VLOOKUP(B69,Brennwerte!B$9:D$150,3))</f>
        <v/>
      </c>
      <c r="D69" s="43" t="str">
        <f t="shared" si="3"/>
        <v/>
      </c>
      <c r="E69" s="41"/>
      <c r="F69" s="41"/>
      <c r="G69" s="41"/>
      <c r="H69" s="41"/>
      <c r="I69" s="41"/>
      <c r="J69" s="41"/>
      <c r="K69" s="41"/>
      <c r="L69" s="41"/>
      <c r="M69" s="41"/>
      <c r="N69" s="41"/>
      <c r="O69" s="41"/>
      <c r="P69" s="41"/>
      <c r="Q69" s="41"/>
      <c r="R69" s="41"/>
      <c r="S69" s="41"/>
      <c r="T69" s="41"/>
      <c r="U69" s="41"/>
      <c r="V69" s="41"/>
      <c r="W69" s="41"/>
      <c r="X69" s="41"/>
      <c r="Y69" s="41"/>
      <c r="Z69" s="41"/>
    </row>
    <row r="70" spans="1:26" ht="19.5" customHeight="1" x14ac:dyDescent="0.25">
      <c r="A70" s="41"/>
      <c r="B70" s="42" t="str">
        <f t="shared" si="2"/>
        <v/>
      </c>
      <c r="C70" s="43" t="str">
        <f>IF(B70="","",VLOOKUP(B70,Brennwerte!B$9:D$150,3))</f>
        <v/>
      </c>
      <c r="D70" s="43" t="str">
        <f t="shared" si="3"/>
        <v/>
      </c>
      <c r="E70" s="41"/>
      <c r="F70" s="41"/>
      <c r="G70" s="41"/>
      <c r="H70" s="41"/>
      <c r="I70" s="41"/>
      <c r="J70" s="41"/>
      <c r="K70" s="41"/>
      <c r="L70" s="41"/>
      <c r="M70" s="41"/>
      <c r="N70" s="41"/>
      <c r="O70" s="41"/>
      <c r="P70" s="41"/>
      <c r="Q70" s="41"/>
      <c r="R70" s="41"/>
      <c r="S70" s="41"/>
      <c r="T70" s="41"/>
      <c r="U70" s="41"/>
      <c r="V70" s="41"/>
      <c r="W70" s="41"/>
      <c r="X70" s="41"/>
      <c r="Y70" s="41"/>
      <c r="Z70" s="41"/>
    </row>
    <row r="71" spans="1:26" ht="19.5" customHeight="1" x14ac:dyDescent="0.25">
      <c r="A71" s="41"/>
      <c r="B71" s="42" t="str">
        <f t="shared" si="2"/>
        <v/>
      </c>
      <c r="C71" s="43" t="str">
        <f>IF(B71="","",VLOOKUP(B71,Brennwerte!B$9:D$150,3))</f>
        <v/>
      </c>
      <c r="D71" s="43" t="str">
        <f t="shared" si="3"/>
        <v/>
      </c>
      <c r="E71" s="41"/>
      <c r="F71" s="41"/>
      <c r="G71" s="41"/>
      <c r="H71" s="41"/>
      <c r="I71" s="41"/>
      <c r="J71" s="41"/>
      <c r="K71" s="41"/>
      <c r="L71" s="41"/>
      <c r="M71" s="41"/>
      <c r="N71" s="41"/>
      <c r="O71" s="41"/>
      <c r="P71" s="41"/>
      <c r="Q71" s="41"/>
      <c r="R71" s="41"/>
      <c r="S71" s="41"/>
      <c r="T71" s="41"/>
      <c r="U71" s="41"/>
      <c r="V71" s="41"/>
      <c r="W71" s="41"/>
      <c r="X71" s="41"/>
      <c r="Y71" s="41"/>
      <c r="Z71" s="41"/>
    </row>
    <row r="72" spans="1:26" ht="19.5" customHeight="1" x14ac:dyDescent="0.25">
      <c r="A72" s="41"/>
      <c r="B72" s="42" t="str">
        <f t="shared" si="2"/>
        <v/>
      </c>
      <c r="C72" s="43" t="str">
        <f>IF(B72="","",VLOOKUP(B72,Brennwerte!B$9:D$150,3))</f>
        <v/>
      </c>
      <c r="D72" s="43" t="str">
        <f t="shared" si="3"/>
        <v/>
      </c>
      <c r="E72" s="41"/>
      <c r="F72" s="41"/>
      <c r="G72" s="41"/>
      <c r="H72" s="41"/>
      <c r="I72" s="41"/>
      <c r="J72" s="41"/>
      <c r="K72" s="41"/>
      <c r="L72" s="41"/>
      <c r="M72" s="41"/>
      <c r="N72" s="41"/>
      <c r="O72" s="41"/>
      <c r="P72" s="41"/>
      <c r="Q72" s="41"/>
      <c r="R72" s="41"/>
      <c r="S72" s="41"/>
      <c r="T72" s="41"/>
      <c r="U72" s="41"/>
      <c r="V72" s="41"/>
      <c r="W72" s="41"/>
      <c r="X72" s="41"/>
      <c r="Y72" s="41"/>
      <c r="Z72" s="41"/>
    </row>
    <row r="73" spans="1:26" ht="19.5" customHeight="1" x14ac:dyDescent="0.25">
      <c r="A73" s="41"/>
      <c r="B73" s="42" t="str">
        <f t="shared" si="2"/>
        <v/>
      </c>
      <c r="C73" s="43" t="str">
        <f>IF(B73="","",VLOOKUP(B73,Brennwerte!B$9:D$150,3))</f>
        <v/>
      </c>
      <c r="D73" s="43" t="str">
        <f t="shared" si="3"/>
        <v/>
      </c>
      <c r="E73" s="41"/>
      <c r="F73" s="41"/>
      <c r="G73" s="41"/>
      <c r="H73" s="41"/>
      <c r="I73" s="41"/>
      <c r="J73" s="41"/>
      <c r="K73" s="41"/>
      <c r="L73" s="41"/>
      <c r="M73" s="41"/>
      <c r="N73" s="41"/>
      <c r="O73" s="41"/>
      <c r="P73" s="41"/>
      <c r="Q73" s="41"/>
      <c r="R73" s="41"/>
      <c r="S73" s="41"/>
      <c r="T73" s="41"/>
      <c r="U73" s="41"/>
      <c r="V73" s="41"/>
      <c r="W73" s="41"/>
      <c r="X73" s="41"/>
      <c r="Y73" s="41"/>
      <c r="Z73" s="41"/>
    </row>
    <row r="74" spans="1:26" ht="19.5" customHeight="1" x14ac:dyDescent="0.25">
      <c r="A74" s="41"/>
      <c r="B74" s="42" t="str">
        <f t="shared" si="2"/>
        <v/>
      </c>
      <c r="C74" s="43" t="str">
        <f>IF(B74="","",VLOOKUP(B74,Brennwerte!B$9:D$150,3))</f>
        <v/>
      </c>
      <c r="D74" s="43" t="str">
        <f t="shared" si="3"/>
        <v/>
      </c>
      <c r="E74" s="41"/>
      <c r="F74" s="41"/>
      <c r="G74" s="41"/>
      <c r="H74" s="41"/>
      <c r="I74" s="41"/>
      <c r="J74" s="41"/>
      <c r="K74" s="41"/>
      <c r="L74" s="41"/>
      <c r="M74" s="41"/>
      <c r="N74" s="41"/>
      <c r="O74" s="41"/>
      <c r="P74" s="41"/>
      <c r="Q74" s="41"/>
      <c r="R74" s="41"/>
      <c r="S74" s="41"/>
      <c r="T74" s="41"/>
      <c r="U74" s="41"/>
      <c r="V74" s="41"/>
      <c r="W74" s="41"/>
      <c r="X74" s="41"/>
      <c r="Y74" s="41"/>
      <c r="Z74" s="41"/>
    </row>
    <row r="75" spans="1:26" ht="19.5" customHeight="1" x14ac:dyDescent="0.25">
      <c r="A75" s="41"/>
      <c r="B75" s="42" t="str">
        <f t="shared" si="2"/>
        <v/>
      </c>
      <c r="C75" s="43" t="str">
        <f>IF(B75="","",VLOOKUP(B75,Brennwerte!B$9:D$62,3))</f>
        <v/>
      </c>
      <c r="D75" s="43" t="str">
        <f t="shared" si="3"/>
        <v/>
      </c>
      <c r="E75" s="41"/>
      <c r="F75" s="41"/>
      <c r="G75" s="41"/>
      <c r="H75" s="41"/>
      <c r="I75" s="41"/>
      <c r="J75" s="41"/>
      <c r="K75" s="41"/>
      <c r="L75" s="41"/>
      <c r="M75" s="41"/>
      <c r="N75" s="41"/>
      <c r="O75" s="41"/>
      <c r="P75" s="41"/>
      <c r="Q75" s="41"/>
      <c r="R75" s="41"/>
      <c r="S75" s="41"/>
      <c r="T75" s="41"/>
      <c r="U75" s="41"/>
      <c r="V75" s="41"/>
      <c r="W75" s="41"/>
      <c r="X75" s="41"/>
      <c r="Y75" s="41"/>
      <c r="Z75" s="41"/>
    </row>
    <row r="76" spans="1:26" ht="19.5" customHeight="1" x14ac:dyDescent="0.25">
      <c r="A76" s="41"/>
      <c r="B76" s="42" t="str">
        <f t="shared" si="2"/>
        <v/>
      </c>
      <c r="C76" s="43" t="str">
        <f>IF(B76="","",VLOOKUP(B76,Brennwerte!B$9:D$62,3))</f>
        <v/>
      </c>
      <c r="D76" s="43" t="str">
        <f t="shared" si="3"/>
        <v/>
      </c>
      <c r="E76" s="41"/>
      <c r="F76" s="41"/>
      <c r="G76" s="41"/>
      <c r="H76" s="41"/>
      <c r="I76" s="41"/>
      <c r="J76" s="41"/>
      <c r="K76" s="41"/>
      <c r="L76" s="41"/>
      <c r="M76" s="41"/>
      <c r="N76" s="41"/>
      <c r="O76" s="41"/>
      <c r="P76" s="41"/>
      <c r="Q76" s="41"/>
      <c r="R76" s="41"/>
      <c r="S76" s="41"/>
      <c r="T76" s="41"/>
      <c r="U76" s="41"/>
      <c r="V76" s="41"/>
      <c r="W76" s="41"/>
      <c r="X76" s="41"/>
      <c r="Y76" s="41"/>
      <c r="Z76" s="41"/>
    </row>
    <row r="77" spans="1:26" ht="19.5" customHeight="1" x14ac:dyDescent="0.25">
      <c r="A77" s="41"/>
      <c r="B77" s="42" t="str">
        <f t="shared" si="2"/>
        <v/>
      </c>
      <c r="C77" s="43" t="str">
        <f>IF(B77="","",VLOOKUP(B77,Brennwerte!B$9:D$62,3))</f>
        <v/>
      </c>
      <c r="D77" s="43" t="str">
        <f t="shared" si="3"/>
        <v/>
      </c>
      <c r="E77" s="41"/>
      <c r="F77" s="41"/>
      <c r="G77" s="41"/>
      <c r="H77" s="41"/>
      <c r="I77" s="41"/>
      <c r="J77" s="41"/>
      <c r="K77" s="41"/>
      <c r="L77" s="41"/>
      <c r="M77" s="41"/>
      <c r="N77" s="41"/>
      <c r="O77" s="41"/>
      <c r="P77" s="41"/>
      <c r="Q77" s="41"/>
      <c r="R77" s="41"/>
      <c r="S77" s="41"/>
      <c r="T77" s="41"/>
      <c r="U77" s="41"/>
      <c r="V77" s="41"/>
      <c r="W77" s="41"/>
      <c r="X77" s="41"/>
      <c r="Y77" s="41"/>
      <c r="Z77" s="41"/>
    </row>
    <row r="78" spans="1:26" ht="19.5" customHeight="1" x14ac:dyDescent="0.25">
      <c r="A78" s="41"/>
      <c r="B78" s="42" t="str">
        <f t="shared" si="2"/>
        <v/>
      </c>
      <c r="C78" s="43" t="str">
        <f>IF(B78="","",VLOOKUP(B78,Brennwerte!B$9:D$62,3))</f>
        <v/>
      </c>
      <c r="D78" s="43" t="str">
        <f t="shared" si="3"/>
        <v/>
      </c>
      <c r="E78" s="41"/>
      <c r="F78" s="41"/>
      <c r="G78" s="41"/>
      <c r="H78" s="41"/>
      <c r="I78" s="41"/>
      <c r="J78" s="41"/>
      <c r="K78" s="41"/>
      <c r="L78" s="41"/>
      <c r="M78" s="41"/>
      <c r="N78" s="41"/>
      <c r="O78" s="41"/>
      <c r="P78" s="41"/>
      <c r="Q78" s="41"/>
      <c r="R78" s="41"/>
      <c r="S78" s="41"/>
      <c r="T78" s="41"/>
      <c r="U78" s="41"/>
      <c r="V78" s="41"/>
      <c r="W78" s="41"/>
      <c r="X78" s="41"/>
      <c r="Y78" s="41"/>
      <c r="Z78" s="41"/>
    </row>
    <row r="79" spans="1:26" ht="19.5" customHeight="1" x14ac:dyDescent="0.25">
      <c r="A79" s="41"/>
      <c r="B79" s="42" t="str">
        <f t="shared" si="2"/>
        <v/>
      </c>
      <c r="C79" s="43" t="str">
        <f>IF(B79="","",VLOOKUP(B79,Brennwerte!B$9:D$62,3))</f>
        <v/>
      </c>
      <c r="D79" s="43" t="str">
        <f t="shared" si="3"/>
        <v/>
      </c>
      <c r="E79" s="41"/>
      <c r="F79" s="41"/>
      <c r="G79" s="41"/>
      <c r="H79" s="41"/>
      <c r="I79" s="41"/>
      <c r="J79" s="41"/>
      <c r="K79" s="41"/>
      <c r="L79" s="41"/>
      <c r="M79" s="41"/>
      <c r="N79" s="41"/>
      <c r="O79" s="41"/>
      <c r="P79" s="41"/>
      <c r="Q79" s="41"/>
      <c r="R79" s="41"/>
      <c r="S79" s="41"/>
      <c r="T79" s="41"/>
      <c r="U79" s="41"/>
      <c r="V79" s="41"/>
      <c r="W79" s="41"/>
      <c r="X79" s="41"/>
      <c r="Y79" s="41"/>
      <c r="Z79" s="41"/>
    </row>
    <row r="80" spans="1:26" ht="19.5" customHeight="1" x14ac:dyDescent="0.25">
      <c r="A80" s="41"/>
      <c r="B80" s="42" t="str">
        <f t="shared" si="2"/>
        <v/>
      </c>
      <c r="C80" s="43" t="str">
        <f>IF(B80="","",VLOOKUP(B80,Brennwerte!B$9:D$62,3))</f>
        <v/>
      </c>
      <c r="D80" s="43" t="str">
        <f t="shared" si="3"/>
        <v/>
      </c>
      <c r="E80" s="41"/>
      <c r="F80" s="41"/>
      <c r="G80" s="41"/>
      <c r="H80" s="41"/>
      <c r="I80" s="41"/>
      <c r="J80" s="41"/>
      <c r="K80" s="41"/>
      <c r="L80" s="41"/>
      <c r="M80" s="41"/>
      <c r="N80" s="41"/>
      <c r="O80" s="41"/>
      <c r="P80" s="41"/>
      <c r="Q80" s="41"/>
      <c r="R80" s="41"/>
      <c r="S80" s="41"/>
      <c r="T80" s="41"/>
      <c r="U80" s="41"/>
      <c r="V80" s="41"/>
      <c r="W80" s="41"/>
      <c r="X80" s="41"/>
      <c r="Y80" s="41"/>
      <c r="Z80" s="41"/>
    </row>
    <row r="81" spans="1:26" ht="19.5" customHeight="1" x14ac:dyDescent="0.25">
      <c r="A81" s="41"/>
      <c r="B81" s="42" t="str">
        <f t="shared" si="2"/>
        <v/>
      </c>
      <c r="C81" s="43" t="str">
        <f>IF(B81="","",VLOOKUP(B81,Brennwerte!B$9:D$62,3))</f>
        <v/>
      </c>
      <c r="D81" s="43" t="str">
        <f t="shared" si="3"/>
        <v/>
      </c>
      <c r="E81" s="41"/>
      <c r="F81" s="41"/>
      <c r="G81" s="41"/>
      <c r="H81" s="41"/>
      <c r="I81" s="41"/>
      <c r="J81" s="41"/>
      <c r="K81" s="41"/>
      <c r="L81" s="41"/>
      <c r="M81" s="41"/>
      <c r="N81" s="41"/>
      <c r="O81" s="41"/>
      <c r="P81" s="41"/>
      <c r="Q81" s="41"/>
      <c r="R81" s="41"/>
      <c r="S81" s="41"/>
      <c r="T81" s="41"/>
      <c r="U81" s="41"/>
      <c r="V81" s="41"/>
      <c r="W81" s="41"/>
      <c r="X81" s="41"/>
      <c r="Y81" s="41"/>
      <c r="Z81" s="41"/>
    </row>
    <row r="82" spans="1:26" ht="19.5" customHeight="1" x14ac:dyDescent="0.25">
      <c r="A82" s="41"/>
      <c r="B82" s="42" t="str">
        <f t="shared" si="2"/>
        <v/>
      </c>
      <c r="C82" s="43" t="str">
        <f>IF(B82="","",VLOOKUP(B82,Brennwerte!B$9:D$62,3))</f>
        <v/>
      </c>
      <c r="D82" s="43" t="str">
        <f t="shared" si="3"/>
        <v/>
      </c>
      <c r="E82" s="41"/>
      <c r="F82" s="41"/>
      <c r="G82" s="41"/>
      <c r="H82" s="41"/>
      <c r="I82" s="41"/>
      <c r="J82" s="41"/>
      <c r="K82" s="41"/>
      <c r="L82" s="41"/>
      <c r="M82" s="41"/>
      <c r="N82" s="41"/>
      <c r="O82" s="41"/>
      <c r="P82" s="41"/>
      <c r="Q82" s="41"/>
      <c r="R82" s="41"/>
      <c r="S82" s="41"/>
      <c r="T82" s="41"/>
      <c r="U82" s="41"/>
      <c r="V82" s="41"/>
      <c r="W82" s="41"/>
      <c r="X82" s="41"/>
      <c r="Y82" s="41"/>
      <c r="Z82" s="41"/>
    </row>
    <row r="83" spans="1:26" ht="19.5" customHeight="1" x14ac:dyDescent="0.25">
      <c r="A83" s="41"/>
      <c r="B83" s="42" t="str">
        <f t="shared" si="2"/>
        <v/>
      </c>
      <c r="C83" s="43" t="str">
        <f>IF(B83="","",VLOOKUP(B83,Brennwerte!B$9:D$62,3))</f>
        <v/>
      </c>
      <c r="D83" s="43" t="str">
        <f t="shared" si="3"/>
        <v/>
      </c>
      <c r="E83" s="41"/>
      <c r="F83" s="41"/>
      <c r="G83" s="41"/>
      <c r="H83" s="41"/>
      <c r="I83" s="41"/>
      <c r="J83" s="41"/>
      <c r="K83" s="41"/>
      <c r="L83" s="41"/>
      <c r="M83" s="41"/>
      <c r="N83" s="41"/>
      <c r="O83" s="41"/>
      <c r="P83" s="41"/>
      <c r="Q83" s="41"/>
      <c r="R83" s="41"/>
      <c r="S83" s="41"/>
      <c r="T83" s="41"/>
      <c r="U83" s="41"/>
      <c r="V83" s="41"/>
      <c r="W83" s="41"/>
      <c r="X83" s="41"/>
      <c r="Y83" s="41"/>
      <c r="Z83" s="41"/>
    </row>
    <row r="84" spans="1:26" ht="19.5" customHeight="1" x14ac:dyDescent="0.25">
      <c r="A84" s="41"/>
      <c r="B84" s="42" t="str">
        <f t="shared" si="2"/>
        <v/>
      </c>
      <c r="C84" s="43" t="str">
        <f>IF(B84="","",VLOOKUP(B84,Brennwerte!B$9:D$62,3))</f>
        <v/>
      </c>
      <c r="D84" s="43" t="str">
        <f t="shared" si="3"/>
        <v/>
      </c>
      <c r="E84" s="41"/>
      <c r="F84" s="41"/>
      <c r="G84" s="41"/>
      <c r="H84" s="41"/>
      <c r="I84" s="41"/>
      <c r="J84" s="41"/>
      <c r="K84" s="41"/>
      <c r="L84" s="41"/>
      <c r="M84" s="41"/>
      <c r="N84" s="41"/>
      <c r="O84" s="41"/>
      <c r="P84" s="41"/>
      <c r="Q84" s="41"/>
      <c r="R84" s="41"/>
      <c r="S84" s="41"/>
      <c r="T84" s="41"/>
      <c r="U84" s="41"/>
      <c r="V84" s="41"/>
      <c r="W84" s="41"/>
      <c r="X84" s="41"/>
      <c r="Y84" s="41"/>
      <c r="Z84" s="41"/>
    </row>
    <row r="85" spans="1:26" ht="19.5" customHeight="1" x14ac:dyDescent="0.25">
      <c r="A85" s="41"/>
      <c r="B85" s="42" t="str">
        <f t="shared" si="2"/>
        <v/>
      </c>
      <c r="C85" s="43" t="str">
        <f>IF(B85="","",VLOOKUP(B85,Brennwerte!B$9:D$62,3))</f>
        <v/>
      </c>
      <c r="D85" s="43" t="str">
        <f t="shared" si="3"/>
        <v/>
      </c>
      <c r="E85" s="41"/>
      <c r="F85" s="41"/>
      <c r="G85" s="41"/>
      <c r="H85" s="41"/>
      <c r="I85" s="41"/>
      <c r="J85" s="41"/>
      <c r="K85" s="41"/>
      <c r="L85" s="41"/>
      <c r="M85" s="41"/>
      <c r="N85" s="41"/>
      <c r="O85" s="41"/>
      <c r="P85" s="41"/>
      <c r="Q85" s="41"/>
      <c r="R85" s="41"/>
      <c r="S85" s="41"/>
      <c r="T85" s="41"/>
      <c r="U85" s="41"/>
      <c r="V85" s="41"/>
      <c r="W85" s="41"/>
      <c r="X85" s="41"/>
      <c r="Y85" s="41"/>
      <c r="Z85" s="41"/>
    </row>
    <row r="86" spans="1:26" ht="19.5" customHeight="1" x14ac:dyDescent="0.25">
      <c r="A86" s="41"/>
      <c r="B86" s="42" t="str">
        <f t="shared" si="2"/>
        <v/>
      </c>
      <c r="C86" s="43" t="str">
        <f>IF(B86="","",VLOOKUP(B86,Brennwerte!B$9:D$62,3))</f>
        <v/>
      </c>
      <c r="D86" s="43" t="str">
        <f t="shared" si="3"/>
        <v/>
      </c>
      <c r="E86" s="41"/>
      <c r="F86" s="41"/>
      <c r="G86" s="41"/>
      <c r="H86" s="41"/>
      <c r="I86" s="41"/>
      <c r="J86" s="41"/>
      <c r="K86" s="41"/>
      <c r="L86" s="41"/>
      <c r="M86" s="41"/>
      <c r="N86" s="41"/>
      <c r="O86" s="41"/>
      <c r="P86" s="41"/>
      <c r="Q86" s="41"/>
      <c r="R86" s="41"/>
      <c r="S86" s="41"/>
      <c r="T86" s="41"/>
      <c r="U86" s="41"/>
      <c r="V86" s="41"/>
      <c r="W86" s="41"/>
      <c r="X86" s="41"/>
      <c r="Y86" s="41"/>
      <c r="Z86" s="41"/>
    </row>
    <row r="87" spans="1:26" ht="19.5" customHeight="1" x14ac:dyDescent="0.25">
      <c r="A87" s="41"/>
      <c r="B87" s="42" t="str">
        <f t="shared" si="2"/>
        <v/>
      </c>
      <c r="C87" s="43" t="str">
        <f>IF(B87="","",VLOOKUP(B87,Brennwerte!B$9:D$62,3))</f>
        <v/>
      </c>
      <c r="D87" s="43" t="str">
        <f t="shared" si="3"/>
        <v/>
      </c>
      <c r="E87" s="41"/>
      <c r="F87" s="41"/>
      <c r="G87" s="41"/>
      <c r="H87" s="41"/>
      <c r="I87" s="41"/>
      <c r="J87" s="41"/>
      <c r="K87" s="41"/>
      <c r="L87" s="41"/>
      <c r="M87" s="41"/>
      <c r="N87" s="41"/>
      <c r="O87" s="41"/>
      <c r="P87" s="41"/>
      <c r="Q87" s="41"/>
      <c r="R87" s="41"/>
      <c r="S87" s="41"/>
      <c r="T87" s="41"/>
      <c r="U87" s="41"/>
      <c r="V87" s="41"/>
      <c r="W87" s="41"/>
      <c r="X87" s="41"/>
      <c r="Y87" s="41"/>
      <c r="Z87" s="41"/>
    </row>
    <row r="88" spans="1:26" ht="19.5" customHeight="1" x14ac:dyDescent="0.25">
      <c r="A88" s="41"/>
      <c r="B88" s="42" t="str">
        <f t="shared" si="2"/>
        <v/>
      </c>
      <c r="C88" s="43" t="str">
        <f>IF(B88="","",VLOOKUP(B88,Brennwerte!B$9:D$62,3))</f>
        <v/>
      </c>
      <c r="D88" s="43" t="str">
        <f t="shared" si="3"/>
        <v/>
      </c>
      <c r="E88" s="41"/>
      <c r="F88" s="41"/>
      <c r="G88" s="41"/>
      <c r="H88" s="41"/>
      <c r="I88" s="41"/>
      <c r="J88" s="41"/>
      <c r="K88" s="41"/>
      <c r="L88" s="41"/>
      <c r="M88" s="41"/>
      <c r="N88" s="41"/>
      <c r="O88" s="41"/>
      <c r="P88" s="41"/>
      <c r="Q88" s="41"/>
      <c r="R88" s="41"/>
      <c r="S88" s="41"/>
      <c r="T88" s="41"/>
      <c r="U88" s="41"/>
      <c r="V88" s="41"/>
      <c r="W88" s="41"/>
      <c r="X88" s="41"/>
      <c r="Y88" s="41"/>
      <c r="Z88" s="41"/>
    </row>
    <row r="89" spans="1:26" ht="19.5" customHeight="1" x14ac:dyDescent="0.25">
      <c r="A89" s="41"/>
      <c r="B89" s="42" t="str">
        <f t="shared" si="2"/>
        <v/>
      </c>
      <c r="C89" s="43" t="str">
        <f>IF(B89="","",VLOOKUP(B89,Brennwerte!B$9:D$62,3))</f>
        <v/>
      </c>
      <c r="D89" s="43" t="str">
        <f t="shared" si="3"/>
        <v/>
      </c>
      <c r="E89" s="41"/>
      <c r="F89" s="41"/>
      <c r="G89" s="41"/>
      <c r="H89" s="41"/>
      <c r="I89" s="41"/>
      <c r="J89" s="41"/>
      <c r="K89" s="41"/>
      <c r="L89" s="41"/>
      <c r="M89" s="41"/>
      <c r="N89" s="41"/>
      <c r="O89" s="41"/>
      <c r="P89" s="41"/>
      <c r="Q89" s="41"/>
      <c r="R89" s="41"/>
      <c r="S89" s="41"/>
      <c r="T89" s="41"/>
      <c r="U89" s="41"/>
      <c r="V89" s="41"/>
      <c r="W89" s="41"/>
      <c r="X89" s="41"/>
      <c r="Y89" s="41"/>
      <c r="Z89" s="41"/>
    </row>
    <row r="90" spans="1:26" ht="19.5" customHeight="1" x14ac:dyDescent="0.25">
      <c r="A90" s="41"/>
      <c r="B90" s="42" t="str">
        <f t="shared" si="2"/>
        <v/>
      </c>
      <c r="C90" s="43" t="str">
        <f>IF(B90="","",VLOOKUP(B90,Brennwerte!B$9:D$62,3))</f>
        <v/>
      </c>
      <c r="D90" s="43" t="str">
        <f t="shared" si="3"/>
        <v/>
      </c>
      <c r="E90" s="41"/>
      <c r="F90" s="41"/>
      <c r="G90" s="41"/>
      <c r="H90" s="41"/>
      <c r="I90" s="41"/>
      <c r="J90" s="41"/>
      <c r="K90" s="41"/>
      <c r="L90" s="41"/>
      <c r="M90" s="41"/>
      <c r="N90" s="41"/>
      <c r="O90" s="41"/>
      <c r="P90" s="41"/>
      <c r="Q90" s="41"/>
      <c r="R90" s="41"/>
      <c r="S90" s="41"/>
      <c r="T90" s="41"/>
      <c r="U90" s="41"/>
      <c r="V90" s="41"/>
      <c r="W90" s="41"/>
      <c r="X90" s="41"/>
      <c r="Y90" s="41"/>
      <c r="Z90" s="41"/>
    </row>
    <row r="91" spans="1:26" ht="19.5" customHeight="1" x14ac:dyDescent="0.25">
      <c r="A91" s="41"/>
      <c r="B91" s="42" t="str">
        <f t="shared" si="2"/>
        <v/>
      </c>
      <c r="C91" s="43" t="str">
        <f>IF(B91="","",VLOOKUP(B91,Brennwerte!B$9:D$62,3))</f>
        <v/>
      </c>
      <c r="D91" s="43" t="str">
        <f t="shared" si="3"/>
        <v/>
      </c>
      <c r="E91" s="41"/>
      <c r="F91" s="41"/>
      <c r="G91" s="41"/>
      <c r="H91" s="41"/>
      <c r="I91" s="41"/>
      <c r="J91" s="41"/>
      <c r="K91" s="41"/>
      <c r="L91" s="41"/>
      <c r="M91" s="41"/>
      <c r="N91" s="41"/>
      <c r="O91" s="41"/>
      <c r="P91" s="41"/>
      <c r="Q91" s="41"/>
      <c r="R91" s="41"/>
      <c r="S91" s="41"/>
      <c r="T91" s="41"/>
      <c r="U91" s="41"/>
      <c r="V91" s="41"/>
      <c r="W91" s="41"/>
      <c r="X91" s="41"/>
      <c r="Y91" s="41"/>
      <c r="Z91" s="41"/>
    </row>
    <row r="92" spans="1:26" ht="19.5" customHeight="1" x14ac:dyDescent="0.25">
      <c r="A92" s="41"/>
      <c r="B92" s="42" t="str">
        <f t="shared" si="2"/>
        <v/>
      </c>
      <c r="C92" s="43" t="str">
        <f>IF(B92="","",VLOOKUP(B92,Brennwerte!B$9:D$62,3))</f>
        <v/>
      </c>
      <c r="D92" s="43" t="str">
        <f t="shared" si="3"/>
        <v/>
      </c>
      <c r="E92" s="41"/>
      <c r="F92" s="41"/>
      <c r="G92" s="41"/>
      <c r="H92" s="41"/>
      <c r="I92" s="41"/>
      <c r="J92" s="41"/>
      <c r="K92" s="41"/>
      <c r="L92" s="41"/>
      <c r="M92" s="41"/>
      <c r="N92" s="41"/>
      <c r="O92" s="41"/>
      <c r="P92" s="41"/>
      <c r="Q92" s="41"/>
      <c r="R92" s="41"/>
      <c r="S92" s="41"/>
      <c r="T92" s="41"/>
      <c r="U92" s="41"/>
      <c r="V92" s="41"/>
      <c r="W92" s="41"/>
      <c r="X92" s="41"/>
      <c r="Y92" s="41"/>
      <c r="Z92" s="41"/>
    </row>
    <row r="93" spans="1:26" ht="19.5" customHeight="1" x14ac:dyDescent="0.25">
      <c r="A93" s="41"/>
      <c r="B93" s="42" t="str">
        <f t="shared" si="2"/>
        <v/>
      </c>
      <c r="C93" s="43" t="str">
        <f>IF(B93="","",VLOOKUP(B93,Brennwerte!B$9:D$62,3))</f>
        <v/>
      </c>
      <c r="D93" s="43" t="str">
        <f t="shared" si="3"/>
        <v/>
      </c>
      <c r="E93" s="41"/>
      <c r="F93" s="41"/>
      <c r="G93" s="41"/>
      <c r="H93" s="41"/>
      <c r="I93" s="41"/>
      <c r="J93" s="41"/>
      <c r="K93" s="41"/>
      <c r="L93" s="41"/>
      <c r="M93" s="41"/>
      <c r="N93" s="41"/>
      <c r="O93" s="41"/>
      <c r="P93" s="41"/>
      <c r="Q93" s="41"/>
      <c r="R93" s="41"/>
      <c r="S93" s="41"/>
      <c r="T93" s="41"/>
      <c r="U93" s="41"/>
      <c r="V93" s="41"/>
      <c r="W93" s="41"/>
      <c r="X93" s="41"/>
      <c r="Y93" s="41"/>
      <c r="Z93" s="41"/>
    </row>
    <row r="94" spans="1:26" ht="19.5" customHeight="1" x14ac:dyDescent="0.25">
      <c r="A94" s="41"/>
      <c r="B94" s="42" t="str">
        <f t="shared" si="2"/>
        <v/>
      </c>
      <c r="C94" s="43" t="str">
        <f>IF(B94="","",VLOOKUP(B94,Brennwerte!B$9:D$62,3))</f>
        <v/>
      </c>
      <c r="D94" s="43" t="str">
        <f t="shared" si="3"/>
        <v/>
      </c>
      <c r="E94" s="41"/>
      <c r="F94" s="41"/>
      <c r="G94" s="41"/>
      <c r="H94" s="41"/>
      <c r="I94" s="41"/>
      <c r="J94" s="41"/>
      <c r="K94" s="41"/>
      <c r="L94" s="41"/>
      <c r="M94" s="41"/>
      <c r="N94" s="41"/>
      <c r="O94" s="41"/>
      <c r="P94" s="41"/>
      <c r="Q94" s="41"/>
      <c r="R94" s="41"/>
      <c r="S94" s="41"/>
      <c r="T94" s="41"/>
      <c r="U94" s="41"/>
      <c r="V94" s="41"/>
      <c r="W94" s="41"/>
      <c r="X94" s="41"/>
      <c r="Y94" s="41"/>
      <c r="Z94" s="41"/>
    </row>
    <row r="95" spans="1:26" ht="19.5" customHeight="1" x14ac:dyDescent="0.25">
      <c r="A95" s="41"/>
      <c r="B95" s="42" t="str">
        <f t="shared" si="2"/>
        <v/>
      </c>
      <c r="C95" s="43" t="str">
        <f>IF(B95="","",VLOOKUP(B95,Brennwerte!B$9:D$62,3))</f>
        <v/>
      </c>
      <c r="D95" s="43" t="str">
        <f t="shared" si="3"/>
        <v/>
      </c>
      <c r="E95" s="41"/>
      <c r="F95" s="41"/>
      <c r="G95" s="41"/>
      <c r="H95" s="41"/>
      <c r="I95" s="41"/>
      <c r="J95" s="41"/>
      <c r="K95" s="41"/>
      <c r="L95" s="41"/>
      <c r="M95" s="41"/>
      <c r="N95" s="41"/>
      <c r="O95" s="41"/>
      <c r="P95" s="41"/>
      <c r="Q95" s="41"/>
      <c r="R95" s="41"/>
      <c r="S95" s="41"/>
      <c r="T95" s="41"/>
      <c r="U95" s="41"/>
      <c r="V95" s="41"/>
      <c r="W95" s="41"/>
      <c r="X95" s="41"/>
      <c r="Y95" s="41"/>
      <c r="Z95" s="41"/>
    </row>
    <row r="96" spans="1:26" ht="19.5" customHeight="1" x14ac:dyDescent="0.25">
      <c r="A96" s="41"/>
      <c r="B96" s="42" t="str">
        <f t="shared" si="2"/>
        <v/>
      </c>
      <c r="C96" s="43" t="str">
        <f>IF(B96="","",VLOOKUP(B96,Brennwerte!B$9:D$62,3))</f>
        <v/>
      </c>
      <c r="D96" s="43" t="str">
        <f t="shared" si="3"/>
        <v/>
      </c>
      <c r="E96" s="41"/>
      <c r="F96" s="41"/>
      <c r="G96" s="41"/>
      <c r="H96" s="41"/>
      <c r="I96" s="41"/>
      <c r="J96" s="41"/>
      <c r="K96" s="41"/>
      <c r="L96" s="41"/>
      <c r="M96" s="41"/>
      <c r="N96" s="41"/>
      <c r="O96" s="41"/>
      <c r="P96" s="41"/>
      <c r="Q96" s="41"/>
      <c r="R96" s="41"/>
      <c r="S96" s="41"/>
      <c r="T96" s="41"/>
      <c r="U96" s="41"/>
      <c r="V96" s="41"/>
      <c r="W96" s="41"/>
      <c r="X96" s="41"/>
      <c r="Y96" s="41"/>
      <c r="Z96" s="41"/>
    </row>
    <row r="97" spans="1:26" ht="19.5" customHeight="1" x14ac:dyDescent="0.25">
      <c r="A97" s="41"/>
      <c r="B97" s="42" t="str">
        <f t="shared" si="2"/>
        <v/>
      </c>
      <c r="C97" s="43" t="str">
        <f>IF(B97="","",VLOOKUP(B97,Brennwerte!B$9:D$62,3))</f>
        <v/>
      </c>
      <c r="D97" s="43" t="str">
        <f t="shared" si="3"/>
        <v/>
      </c>
      <c r="E97" s="41"/>
      <c r="F97" s="41"/>
      <c r="G97" s="41"/>
      <c r="H97" s="41"/>
      <c r="I97" s="41"/>
      <c r="J97" s="41"/>
      <c r="K97" s="41"/>
      <c r="L97" s="41"/>
      <c r="M97" s="41"/>
      <c r="N97" s="41"/>
      <c r="O97" s="41"/>
      <c r="P97" s="41"/>
      <c r="Q97" s="41"/>
      <c r="R97" s="41"/>
      <c r="S97" s="41"/>
      <c r="T97" s="41"/>
      <c r="U97" s="41"/>
      <c r="V97" s="41"/>
      <c r="W97" s="41"/>
      <c r="X97" s="41"/>
      <c r="Y97" s="41"/>
      <c r="Z97" s="41"/>
    </row>
    <row r="98" spans="1:26" ht="19.5" customHeight="1" x14ac:dyDescent="0.25">
      <c r="A98" s="41"/>
      <c r="B98" s="42" t="str">
        <f t="shared" si="2"/>
        <v/>
      </c>
      <c r="C98" s="43" t="str">
        <f>IF(B98="","",VLOOKUP(B98,Brennwerte!B$9:D$62,3))</f>
        <v/>
      </c>
      <c r="D98" s="43" t="str">
        <f t="shared" si="3"/>
        <v/>
      </c>
      <c r="E98" s="41"/>
      <c r="F98" s="41"/>
      <c r="G98" s="41"/>
      <c r="H98" s="41"/>
      <c r="I98" s="41"/>
      <c r="J98" s="41"/>
      <c r="K98" s="41"/>
      <c r="L98" s="41"/>
      <c r="M98" s="41"/>
      <c r="N98" s="41"/>
      <c r="O98" s="41"/>
      <c r="P98" s="41"/>
      <c r="Q98" s="41"/>
      <c r="R98" s="41"/>
      <c r="S98" s="41"/>
      <c r="T98" s="41"/>
      <c r="U98" s="41"/>
      <c r="V98" s="41"/>
      <c r="W98" s="41"/>
      <c r="X98" s="41"/>
      <c r="Y98" s="41"/>
      <c r="Z98" s="41"/>
    </row>
    <row r="99" spans="1:26" ht="19.5" customHeight="1" x14ac:dyDescent="0.25">
      <c r="A99" s="41"/>
      <c r="B99" s="42" t="str">
        <f t="shared" si="2"/>
        <v/>
      </c>
      <c r="C99" s="43" t="str">
        <f>IF(B99="","",VLOOKUP(B99,Brennwerte!B$9:D$62,3))</f>
        <v/>
      </c>
      <c r="D99" s="43" t="str">
        <f t="shared" si="3"/>
        <v/>
      </c>
      <c r="E99" s="41"/>
      <c r="F99" s="41"/>
      <c r="G99" s="41"/>
      <c r="H99" s="41"/>
      <c r="I99" s="41"/>
      <c r="J99" s="41"/>
      <c r="K99" s="41"/>
      <c r="L99" s="41"/>
      <c r="M99" s="41"/>
      <c r="N99" s="41"/>
      <c r="O99" s="41"/>
      <c r="P99" s="41"/>
      <c r="Q99" s="41"/>
      <c r="R99" s="41"/>
      <c r="S99" s="41"/>
      <c r="T99" s="41"/>
      <c r="U99" s="41"/>
      <c r="V99" s="41"/>
      <c r="W99" s="41"/>
      <c r="X99" s="41"/>
      <c r="Y99" s="41"/>
      <c r="Z99" s="41"/>
    </row>
    <row r="100" spans="1:26" ht="19.5" customHeight="1" x14ac:dyDescent="0.25">
      <c r="A100" s="41"/>
      <c r="B100" s="42" t="str">
        <f t="shared" si="2"/>
        <v/>
      </c>
      <c r="C100" s="43" t="str">
        <f>IF(B100="","",VLOOKUP(B100,Brennwerte!B$9:D$62,3))</f>
        <v/>
      </c>
      <c r="D100" s="43" t="str">
        <f t="shared" si="3"/>
        <v/>
      </c>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19.5" customHeight="1" x14ac:dyDescent="0.25">
      <c r="A101" s="51"/>
      <c r="B101" s="52"/>
      <c r="C101" s="53"/>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9.5" customHeight="1" x14ac:dyDescent="0.25">
      <c r="A102" s="51"/>
      <c r="B102" s="52"/>
      <c r="C102" s="53"/>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9.5" customHeight="1" x14ac:dyDescent="0.25">
      <c r="A103" s="51"/>
      <c r="B103" s="52"/>
      <c r="C103" s="53"/>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9.5" customHeight="1" x14ac:dyDescent="0.25">
      <c r="A104" s="51"/>
      <c r="B104" s="52"/>
      <c r="C104" s="53"/>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9.5" customHeight="1" x14ac:dyDescent="0.25">
      <c r="A105" s="51"/>
      <c r="B105" s="52"/>
      <c r="C105" s="53"/>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9.5" customHeight="1" x14ac:dyDescent="0.25">
      <c r="A106" s="51"/>
      <c r="B106" s="52"/>
      <c r="C106" s="53"/>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9.5" customHeight="1" x14ac:dyDescent="0.25">
      <c r="A107" s="51"/>
      <c r="B107" s="52"/>
      <c r="C107" s="53"/>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9.5" customHeight="1" x14ac:dyDescent="0.25">
      <c r="A108" s="51"/>
      <c r="B108" s="52"/>
      <c r="C108" s="53"/>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9.5" customHeight="1" x14ac:dyDescent="0.25">
      <c r="A109" s="51"/>
      <c r="B109" s="52"/>
      <c r="C109" s="53"/>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9.5" customHeight="1" x14ac:dyDescent="0.25">
      <c r="A110" s="51"/>
      <c r="B110" s="52"/>
      <c r="C110" s="53"/>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9.5" customHeight="1" x14ac:dyDescent="0.25">
      <c r="A111" s="51"/>
      <c r="B111" s="52"/>
      <c r="C111" s="53"/>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19.5" customHeight="1" x14ac:dyDescent="0.25">
      <c r="A112" s="51"/>
      <c r="B112" s="52"/>
      <c r="C112" s="53"/>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9.5" customHeight="1" x14ac:dyDescent="0.25">
      <c r="A113" s="51"/>
      <c r="B113" s="52"/>
      <c r="C113" s="53"/>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19.5" customHeight="1" x14ac:dyDescent="0.25">
      <c r="A114" s="51"/>
      <c r="B114" s="52"/>
      <c r="C114" s="53"/>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9.5" customHeight="1" x14ac:dyDescent="0.25">
      <c r="A115" s="51"/>
      <c r="B115" s="52"/>
      <c r="C115" s="53"/>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9.5" customHeight="1" x14ac:dyDescent="0.25">
      <c r="A116" s="51"/>
      <c r="B116" s="52"/>
      <c r="C116" s="53"/>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9.5" customHeight="1" x14ac:dyDescent="0.25">
      <c r="A117" s="51"/>
      <c r="B117" s="52"/>
      <c r="C117" s="53"/>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9.5" customHeight="1" x14ac:dyDescent="0.25">
      <c r="A118" s="51"/>
      <c r="B118" s="52"/>
      <c r="C118" s="53"/>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9.5" customHeight="1" x14ac:dyDescent="0.25">
      <c r="A119" s="51"/>
      <c r="B119" s="52"/>
      <c r="C119" s="53"/>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19.5" customHeight="1" x14ac:dyDescent="0.25">
      <c r="A120" s="51"/>
      <c r="B120" s="52"/>
      <c r="C120" s="53"/>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9.5" customHeight="1" x14ac:dyDescent="0.25">
      <c r="A121" s="51"/>
      <c r="B121" s="52"/>
      <c r="C121" s="53"/>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9.5" customHeight="1" x14ac:dyDescent="0.25">
      <c r="A122" s="51"/>
      <c r="B122" s="52"/>
      <c r="C122" s="53"/>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9.5" customHeight="1" x14ac:dyDescent="0.25">
      <c r="A123" s="51"/>
      <c r="B123" s="52"/>
      <c r="C123" s="53"/>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9.5" customHeight="1" x14ac:dyDescent="0.25">
      <c r="A124" s="51"/>
      <c r="B124" s="52"/>
      <c r="C124" s="53"/>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9.5" customHeight="1" x14ac:dyDescent="0.25">
      <c r="A125" s="51"/>
      <c r="B125" s="52"/>
      <c r="C125" s="53"/>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9.5" customHeight="1" x14ac:dyDescent="0.25">
      <c r="A126" s="51"/>
      <c r="B126" s="52"/>
      <c r="C126" s="53"/>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ht="19.5" customHeight="1" x14ac:dyDescent="0.25">
      <c r="A127" s="51"/>
      <c r="B127" s="52"/>
      <c r="C127" s="53"/>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19.5" customHeight="1" x14ac:dyDescent="0.25">
      <c r="A128" s="51"/>
      <c r="B128" s="52"/>
      <c r="C128" s="53"/>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9.5" customHeight="1" x14ac:dyDescent="0.25">
      <c r="A129" s="51"/>
      <c r="B129" s="52"/>
      <c r="C129" s="53"/>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19.5" customHeight="1" x14ac:dyDescent="0.25">
      <c r="A130" s="51"/>
      <c r="B130" s="52"/>
      <c r="C130" s="53"/>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19.5" customHeight="1" x14ac:dyDescent="0.25">
      <c r="A131" s="51"/>
      <c r="B131" s="52"/>
      <c r="C131" s="53"/>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19.5" customHeight="1" x14ac:dyDescent="0.25">
      <c r="A132" s="51"/>
      <c r="B132" s="52"/>
      <c r="C132" s="53"/>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19.5" customHeight="1" x14ac:dyDescent="0.25">
      <c r="A133" s="51"/>
      <c r="B133" s="52"/>
      <c r="C133" s="53"/>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19.5" customHeight="1" x14ac:dyDescent="0.25">
      <c r="A134" s="51"/>
      <c r="B134" s="52"/>
      <c r="C134" s="53"/>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19.5" customHeight="1" x14ac:dyDescent="0.25">
      <c r="A135" s="51"/>
      <c r="B135" s="52"/>
      <c r="C135" s="53"/>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19.5" customHeight="1" x14ac:dyDescent="0.25">
      <c r="A136" s="51"/>
      <c r="B136" s="52"/>
      <c r="C136" s="53"/>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19.5" customHeight="1" x14ac:dyDescent="0.25">
      <c r="A137" s="51"/>
      <c r="B137" s="52"/>
      <c r="C137" s="53"/>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19.5" customHeight="1" x14ac:dyDescent="0.25">
      <c r="A138" s="51"/>
      <c r="B138" s="52"/>
      <c r="C138" s="53"/>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19.5" customHeight="1" x14ac:dyDescent="0.25">
      <c r="A139" s="51"/>
      <c r="B139" s="52"/>
      <c r="C139" s="53"/>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19.5" customHeight="1" x14ac:dyDescent="0.25">
      <c r="A140" s="51"/>
      <c r="B140" s="52"/>
      <c r="C140" s="53"/>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19.5" customHeight="1" x14ac:dyDescent="0.25">
      <c r="A141" s="51"/>
      <c r="B141" s="52"/>
      <c r="C141" s="53"/>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9.5" customHeight="1" x14ac:dyDescent="0.25">
      <c r="A142" s="51"/>
      <c r="B142" s="52"/>
      <c r="C142" s="53"/>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19.5" customHeight="1" x14ac:dyDescent="0.25">
      <c r="A143" s="51"/>
      <c r="B143" s="52"/>
      <c r="C143" s="53"/>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9.5" customHeight="1" x14ac:dyDescent="0.25">
      <c r="A144" s="51"/>
      <c r="B144" s="52"/>
      <c r="C144" s="53"/>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9.5" customHeight="1" x14ac:dyDescent="0.25">
      <c r="A145" s="51"/>
      <c r="B145" s="52"/>
      <c r="C145" s="53"/>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9.5" customHeight="1" x14ac:dyDescent="0.25">
      <c r="A146" s="51"/>
      <c r="B146" s="52"/>
      <c r="C146" s="53"/>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9.5" customHeight="1" x14ac:dyDescent="0.25">
      <c r="A147" s="51"/>
      <c r="B147" s="52"/>
      <c r="C147" s="53"/>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9.5" customHeight="1" x14ac:dyDescent="0.25">
      <c r="A148" s="51"/>
      <c r="B148" s="52"/>
      <c r="C148" s="53"/>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9.5" customHeight="1" x14ac:dyDescent="0.25">
      <c r="A149" s="51"/>
      <c r="B149" s="52"/>
      <c r="C149" s="53"/>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9.5" customHeight="1" x14ac:dyDescent="0.25">
      <c r="A150" s="51"/>
      <c r="B150" s="52"/>
      <c r="C150" s="53"/>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9.5" customHeight="1" x14ac:dyDescent="0.25">
      <c r="A151" s="51"/>
      <c r="B151" s="52"/>
      <c r="C151" s="53"/>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9.5" customHeight="1" x14ac:dyDescent="0.25">
      <c r="A152" s="51"/>
      <c r="B152" s="52"/>
      <c r="C152" s="53"/>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9.5" customHeight="1" x14ac:dyDescent="0.25">
      <c r="A153" s="51"/>
      <c r="B153" s="52"/>
      <c r="C153" s="53"/>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19.5" customHeight="1" x14ac:dyDescent="0.25">
      <c r="A154" s="51"/>
      <c r="B154" s="52"/>
      <c r="C154" s="53"/>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9.5" customHeight="1" x14ac:dyDescent="0.25">
      <c r="A155" s="51"/>
      <c r="B155" s="52"/>
      <c r="C155" s="53"/>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19.5" customHeight="1" x14ac:dyDescent="0.25">
      <c r="A156" s="51"/>
      <c r="B156" s="52"/>
      <c r="C156" s="53"/>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9.5" customHeight="1" x14ac:dyDescent="0.25">
      <c r="A157" s="51"/>
      <c r="B157" s="52"/>
      <c r="C157" s="53"/>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9.5" customHeight="1" x14ac:dyDescent="0.25">
      <c r="A158" s="51"/>
      <c r="B158" s="52"/>
      <c r="C158" s="53"/>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9.5" customHeight="1" x14ac:dyDescent="0.25">
      <c r="A159" s="51"/>
      <c r="B159" s="52"/>
      <c r="C159" s="53"/>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9.5" customHeight="1" x14ac:dyDescent="0.25">
      <c r="A160" s="51"/>
      <c r="B160" s="52"/>
      <c r="C160" s="53"/>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19.5" customHeight="1" x14ac:dyDescent="0.25">
      <c r="A161" s="51"/>
      <c r="B161" s="52"/>
      <c r="C161" s="53"/>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19.5" customHeight="1" x14ac:dyDescent="0.25">
      <c r="A162" s="51"/>
      <c r="B162" s="52"/>
      <c r="C162" s="53"/>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9.5" customHeight="1" x14ac:dyDescent="0.25">
      <c r="A163" s="51"/>
      <c r="B163" s="52"/>
      <c r="C163" s="53"/>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9.5" customHeight="1" x14ac:dyDescent="0.25">
      <c r="A164" s="51"/>
      <c r="B164" s="52"/>
      <c r="C164" s="53"/>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9.5" customHeight="1" x14ac:dyDescent="0.25">
      <c r="A165" s="51"/>
      <c r="B165" s="52"/>
      <c r="C165" s="53"/>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9.5" customHeight="1" x14ac:dyDescent="0.25">
      <c r="A166" s="51"/>
      <c r="B166" s="52"/>
      <c r="C166" s="53"/>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9.5" customHeight="1" x14ac:dyDescent="0.25">
      <c r="A167" s="51"/>
      <c r="B167" s="52"/>
      <c r="C167" s="53"/>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9.5" customHeight="1" x14ac:dyDescent="0.25">
      <c r="A168" s="51"/>
      <c r="B168" s="52"/>
      <c r="C168" s="53"/>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ht="19.5" customHeight="1" x14ac:dyDescent="0.25">
      <c r="A169" s="51"/>
      <c r="B169" s="52"/>
      <c r="C169" s="53"/>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19.5" customHeight="1" x14ac:dyDescent="0.25">
      <c r="A170" s="51"/>
      <c r="B170" s="52"/>
      <c r="C170" s="53"/>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9.5" customHeight="1" x14ac:dyDescent="0.25">
      <c r="A171" s="51"/>
      <c r="B171" s="52"/>
      <c r="C171" s="53"/>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19.5" customHeight="1" x14ac:dyDescent="0.25">
      <c r="A172" s="51"/>
      <c r="B172" s="52"/>
      <c r="C172" s="53"/>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19.5" customHeight="1" x14ac:dyDescent="0.25">
      <c r="A173" s="51"/>
      <c r="B173" s="52"/>
      <c r="C173" s="53"/>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19.5" customHeight="1" x14ac:dyDescent="0.25">
      <c r="A174" s="51"/>
      <c r="B174" s="52"/>
      <c r="C174" s="53"/>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19.5" customHeight="1" x14ac:dyDescent="0.25">
      <c r="A175" s="51"/>
      <c r="B175" s="52"/>
      <c r="C175" s="53"/>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19.5" customHeight="1" x14ac:dyDescent="0.25">
      <c r="A176" s="51"/>
      <c r="B176" s="52"/>
      <c r="C176" s="53"/>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19.5" customHeight="1" x14ac:dyDescent="0.25">
      <c r="A177" s="51"/>
      <c r="B177" s="52"/>
      <c r="C177" s="53"/>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19.5" customHeight="1" x14ac:dyDescent="0.25">
      <c r="A178" s="51"/>
      <c r="B178" s="52"/>
      <c r="C178" s="53"/>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19.5" customHeight="1" x14ac:dyDescent="0.25">
      <c r="A179" s="51"/>
      <c r="B179" s="52"/>
      <c r="C179" s="53"/>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19.5" customHeight="1" x14ac:dyDescent="0.25">
      <c r="A180" s="51"/>
      <c r="B180" s="52"/>
      <c r="C180" s="53"/>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19.5" customHeight="1" x14ac:dyDescent="0.25">
      <c r="A181" s="51"/>
      <c r="B181" s="52"/>
      <c r="C181" s="53"/>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19.5" customHeight="1" x14ac:dyDescent="0.25">
      <c r="A182" s="51"/>
      <c r="B182" s="52"/>
      <c r="C182" s="53"/>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19.5" customHeight="1" x14ac:dyDescent="0.25">
      <c r="A183" s="51"/>
      <c r="B183" s="52"/>
      <c r="C183" s="53"/>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9.5" customHeight="1" x14ac:dyDescent="0.25">
      <c r="A184" s="51"/>
      <c r="B184" s="52"/>
      <c r="C184" s="53"/>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19.5" customHeight="1" x14ac:dyDescent="0.25">
      <c r="A185" s="51"/>
      <c r="B185" s="52"/>
      <c r="C185" s="53"/>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9.5" customHeight="1" x14ac:dyDescent="0.25">
      <c r="A186" s="51"/>
      <c r="B186" s="52"/>
      <c r="C186" s="53"/>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9.5" customHeight="1" x14ac:dyDescent="0.25">
      <c r="A187" s="51"/>
      <c r="B187" s="52"/>
      <c r="C187" s="53"/>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9.5" customHeight="1" x14ac:dyDescent="0.25">
      <c r="A188" s="51"/>
      <c r="B188" s="52"/>
      <c r="C188" s="53"/>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9.5" customHeight="1" x14ac:dyDescent="0.25">
      <c r="A189" s="51"/>
      <c r="B189" s="52"/>
      <c r="C189" s="53"/>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9.5" customHeight="1" x14ac:dyDescent="0.25">
      <c r="A190" s="51"/>
      <c r="B190" s="52"/>
      <c r="C190" s="53"/>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9.5" customHeight="1" x14ac:dyDescent="0.25">
      <c r="A191" s="51"/>
      <c r="B191" s="52"/>
      <c r="C191" s="53"/>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9.5" customHeight="1" x14ac:dyDescent="0.25">
      <c r="A192" s="51"/>
      <c r="B192" s="52"/>
      <c r="C192" s="53"/>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9.5" customHeight="1" x14ac:dyDescent="0.25">
      <c r="A193" s="51"/>
      <c r="B193" s="52"/>
      <c r="C193" s="53"/>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9.5" customHeight="1" x14ac:dyDescent="0.25">
      <c r="A194" s="51"/>
      <c r="B194" s="52"/>
      <c r="C194" s="53"/>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19.5" customHeight="1" x14ac:dyDescent="0.25">
      <c r="A195" s="51"/>
      <c r="B195" s="52"/>
      <c r="C195" s="53"/>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9.5" customHeight="1" x14ac:dyDescent="0.25">
      <c r="A196" s="51"/>
      <c r="B196" s="52"/>
      <c r="C196" s="53"/>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19.5" customHeight="1" x14ac:dyDescent="0.25">
      <c r="A197" s="51"/>
      <c r="B197" s="52"/>
      <c r="C197" s="53"/>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9.5" customHeight="1" x14ac:dyDescent="0.25">
      <c r="A198" s="51"/>
      <c r="B198" s="52"/>
      <c r="C198" s="53"/>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9.5" customHeight="1" x14ac:dyDescent="0.25">
      <c r="A199" s="51"/>
      <c r="B199" s="52"/>
      <c r="C199" s="53"/>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9.5" customHeight="1" x14ac:dyDescent="0.25">
      <c r="A200" s="51"/>
      <c r="B200" s="52"/>
      <c r="C200" s="53"/>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9.5" customHeight="1" x14ac:dyDescent="0.25">
      <c r="A201" s="51"/>
      <c r="B201" s="52"/>
      <c r="C201" s="53"/>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9.5" customHeight="1" x14ac:dyDescent="0.25">
      <c r="A202" s="51"/>
      <c r="B202" s="52"/>
      <c r="C202" s="53"/>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19.5" customHeight="1" x14ac:dyDescent="0.25">
      <c r="A203" s="51"/>
      <c r="B203" s="52"/>
      <c r="C203" s="53"/>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9.5" customHeight="1" x14ac:dyDescent="0.25">
      <c r="A204" s="51"/>
      <c r="B204" s="52"/>
      <c r="C204" s="53"/>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9.5" customHeight="1" x14ac:dyDescent="0.25">
      <c r="A205" s="51"/>
      <c r="B205" s="52"/>
      <c r="C205" s="53"/>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9.5" customHeight="1" x14ac:dyDescent="0.25">
      <c r="A206" s="51"/>
      <c r="B206" s="52"/>
      <c r="C206" s="53"/>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9.5" customHeight="1" x14ac:dyDescent="0.25">
      <c r="A207" s="51"/>
      <c r="B207" s="52"/>
      <c r="C207" s="53"/>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9.5" customHeight="1" x14ac:dyDescent="0.25">
      <c r="A208" s="51"/>
      <c r="B208" s="52"/>
      <c r="C208" s="53"/>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9.5" customHeight="1" x14ac:dyDescent="0.25">
      <c r="A209" s="51"/>
      <c r="B209" s="52"/>
      <c r="C209" s="53"/>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19.5" customHeight="1" x14ac:dyDescent="0.25">
      <c r="A210" s="51"/>
      <c r="B210" s="52"/>
      <c r="C210" s="53"/>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19.5" customHeight="1" x14ac:dyDescent="0.25">
      <c r="A211" s="51"/>
      <c r="B211" s="52"/>
      <c r="C211" s="53"/>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9.5" customHeight="1" x14ac:dyDescent="0.25">
      <c r="A212" s="51"/>
      <c r="B212" s="52"/>
      <c r="C212" s="53"/>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19.5" customHeight="1" x14ac:dyDescent="0.25">
      <c r="A213" s="51"/>
      <c r="B213" s="52"/>
      <c r="C213" s="53"/>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19.5" customHeight="1" x14ac:dyDescent="0.25">
      <c r="A214" s="51"/>
      <c r="B214" s="52"/>
      <c r="C214" s="53"/>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19.5" customHeight="1" x14ac:dyDescent="0.25">
      <c r="A215" s="51"/>
      <c r="B215" s="52"/>
      <c r="C215" s="53"/>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19.5" customHeight="1" x14ac:dyDescent="0.25">
      <c r="A216" s="51"/>
      <c r="B216" s="52"/>
      <c r="C216" s="53"/>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19.5" customHeight="1" x14ac:dyDescent="0.25">
      <c r="A217" s="51"/>
      <c r="B217" s="52"/>
      <c r="C217" s="53"/>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19.5" customHeight="1" x14ac:dyDescent="0.25">
      <c r="A218" s="51"/>
      <c r="B218" s="52"/>
      <c r="C218" s="53"/>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19.5" customHeight="1" x14ac:dyDescent="0.25">
      <c r="A219" s="51"/>
      <c r="B219" s="52"/>
      <c r="C219" s="53"/>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19.5" customHeight="1" x14ac:dyDescent="0.25">
      <c r="A220" s="51"/>
      <c r="B220" s="52"/>
      <c r="C220" s="53"/>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19.5" customHeight="1" x14ac:dyDescent="0.25">
      <c r="A221" s="51"/>
      <c r="B221" s="52"/>
      <c r="C221" s="53"/>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9.5" customHeight="1" x14ac:dyDescent="0.25">
      <c r="A222" s="51"/>
      <c r="B222" s="52"/>
      <c r="C222" s="53"/>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19.5" customHeight="1" x14ac:dyDescent="0.25">
      <c r="A223" s="51"/>
      <c r="B223" s="52"/>
      <c r="C223" s="53"/>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9.5" customHeight="1" x14ac:dyDescent="0.25">
      <c r="A224" s="51"/>
      <c r="B224" s="52"/>
      <c r="C224" s="53"/>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9.5" customHeight="1" x14ac:dyDescent="0.25">
      <c r="A225" s="51"/>
      <c r="B225" s="52"/>
      <c r="C225" s="53"/>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9.5" customHeight="1" x14ac:dyDescent="0.25">
      <c r="A226" s="51"/>
      <c r="B226" s="52"/>
      <c r="C226" s="53"/>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9.5" customHeight="1" x14ac:dyDescent="0.25">
      <c r="A227" s="51"/>
      <c r="B227" s="52"/>
      <c r="C227" s="53"/>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9.5" customHeight="1" x14ac:dyDescent="0.25">
      <c r="A228" s="51"/>
      <c r="B228" s="52"/>
      <c r="C228" s="53"/>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9.5" customHeight="1" x14ac:dyDescent="0.25">
      <c r="A229" s="51"/>
      <c r="B229" s="52"/>
      <c r="C229" s="53"/>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9.5" customHeight="1" x14ac:dyDescent="0.25">
      <c r="A230" s="51"/>
      <c r="B230" s="52"/>
      <c r="C230" s="53"/>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9.5" customHeight="1" x14ac:dyDescent="0.25">
      <c r="A231" s="51"/>
      <c r="B231" s="52"/>
      <c r="C231" s="53"/>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19.5" customHeight="1" x14ac:dyDescent="0.25">
      <c r="A232" s="51"/>
      <c r="B232" s="52"/>
      <c r="C232" s="53"/>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9.5" customHeight="1" x14ac:dyDescent="0.25">
      <c r="A233" s="51"/>
      <c r="B233" s="52"/>
      <c r="C233" s="53"/>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19.5" customHeight="1" x14ac:dyDescent="0.25">
      <c r="A234" s="51"/>
      <c r="B234" s="52"/>
      <c r="C234" s="53"/>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9.5" customHeight="1" x14ac:dyDescent="0.25">
      <c r="A235" s="51"/>
      <c r="B235" s="52"/>
      <c r="C235" s="53"/>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9.5" customHeight="1" x14ac:dyDescent="0.25">
      <c r="A236" s="51"/>
      <c r="B236" s="52"/>
      <c r="C236" s="53"/>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9.5" customHeight="1" x14ac:dyDescent="0.25">
      <c r="A237" s="51"/>
      <c r="B237" s="52"/>
      <c r="C237" s="53"/>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9.5" customHeight="1" x14ac:dyDescent="0.25">
      <c r="A238" s="51"/>
      <c r="B238" s="52"/>
      <c r="C238" s="53"/>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9.5" customHeight="1" x14ac:dyDescent="0.25">
      <c r="A239" s="51"/>
      <c r="B239" s="52"/>
      <c r="C239" s="53"/>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19.5" customHeight="1" x14ac:dyDescent="0.25">
      <c r="A240" s="51"/>
      <c r="B240" s="52"/>
      <c r="C240" s="53"/>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9.5" customHeight="1" x14ac:dyDescent="0.25">
      <c r="A241" s="51"/>
      <c r="B241" s="52"/>
      <c r="C241" s="53"/>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9.5" customHeight="1" x14ac:dyDescent="0.25">
      <c r="A242" s="51"/>
      <c r="B242" s="52"/>
      <c r="C242" s="53"/>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9.5" customHeight="1" x14ac:dyDescent="0.25">
      <c r="A243" s="51"/>
      <c r="B243" s="52"/>
      <c r="C243" s="53"/>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9.5" customHeight="1" x14ac:dyDescent="0.25">
      <c r="A244" s="51"/>
      <c r="B244" s="52"/>
      <c r="C244" s="53"/>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19.5" customHeight="1" x14ac:dyDescent="0.25">
      <c r="A245" s="51"/>
      <c r="B245" s="52"/>
      <c r="C245" s="53"/>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9.5" customHeight="1" x14ac:dyDescent="0.25">
      <c r="A246" s="51"/>
      <c r="B246" s="52"/>
      <c r="C246" s="53"/>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19.5" customHeight="1" x14ac:dyDescent="0.25">
      <c r="A247" s="51"/>
      <c r="B247" s="52"/>
      <c r="C247" s="53"/>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19.5" customHeight="1" x14ac:dyDescent="0.25">
      <c r="A248" s="51"/>
      <c r="B248" s="52"/>
      <c r="C248" s="53"/>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9.5" customHeight="1" x14ac:dyDescent="0.25">
      <c r="A249" s="51"/>
      <c r="B249" s="52"/>
      <c r="C249" s="53"/>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19.5" customHeight="1" x14ac:dyDescent="0.25">
      <c r="A250" s="51"/>
      <c r="B250" s="52"/>
      <c r="C250" s="53"/>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19.5" customHeight="1" x14ac:dyDescent="0.25">
      <c r="A251" s="51"/>
      <c r="B251" s="52"/>
      <c r="C251" s="53"/>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19.5" customHeight="1" x14ac:dyDescent="0.25">
      <c r="A252" s="51"/>
      <c r="B252" s="52"/>
      <c r="C252" s="53"/>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19.5" customHeight="1" x14ac:dyDescent="0.25">
      <c r="A253" s="51"/>
      <c r="B253" s="52"/>
      <c r="C253" s="53"/>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19.5" customHeight="1" x14ac:dyDescent="0.25">
      <c r="A254" s="51"/>
      <c r="B254" s="52"/>
      <c r="C254" s="53"/>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19.5" customHeight="1" x14ac:dyDescent="0.25">
      <c r="A255" s="51"/>
      <c r="B255" s="52"/>
      <c r="C255" s="53"/>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19.5" customHeight="1" x14ac:dyDescent="0.25">
      <c r="A256" s="51"/>
      <c r="B256" s="52"/>
      <c r="C256" s="53"/>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19.5" customHeight="1" x14ac:dyDescent="0.25">
      <c r="A257" s="51"/>
      <c r="B257" s="52"/>
      <c r="C257" s="53"/>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19.5" customHeight="1" x14ac:dyDescent="0.25">
      <c r="A258" s="51"/>
      <c r="B258" s="52"/>
      <c r="C258" s="53"/>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9.5" customHeight="1" x14ac:dyDescent="0.25">
      <c r="A259" s="51"/>
      <c r="B259" s="52"/>
      <c r="C259" s="53"/>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19.5" customHeight="1" x14ac:dyDescent="0.25">
      <c r="A260" s="51"/>
      <c r="B260" s="52"/>
      <c r="C260" s="53"/>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9.5" customHeight="1" x14ac:dyDescent="0.25">
      <c r="A261" s="51"/>
      <c r="B261" s="52"/>
      <c r="C261" s="53"/>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9.5" customHeight="1" x14ac:dyDescent="0.25">
      <c r="A262" s="51"/>
      <c r="B262" s="52"/>
      <c r="C262" s="53"/>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9.5" customHeight="1" x14ac:dyDescent="0.25">
      <c r="A263" s="51"/>
      <c r="B263" s="52"/>
      <c r="C263" s="53"/>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9.5" customHeight="1" x14ac:dyDescent="0.25">
      <c r="A264" s="51"/>
      <c r="B264" s="52"/>
      <c r="C264" s="53"/>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9.5" customHeight="1" x14ac:dyDescent="0.25">
      <c r="A265" s="51"/>
      <c r="B265" s="52"/>
      <c r="C265" s="53"/>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19.5" customHeight="1" x14ac:dyDescent="0.25">
      <c r="A266" s="51"/>
      <c r="B266" s="52"/>
      <c r="C266" s="53"/>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9.5" customHeight="1" x14ac:dyDescent="0.25">
      <c r="A267" s="51"/>
      <c r="B267" s="52"/>
      <c r="C267" s="53"/>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9.5" customHeight="1" x14ac:dyDescent="0.25">
      <c r="A268" s="51"/>
      <c r="B268" s="52"/>
      <c r="C268" s="53"/>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9.5" customHeight="1" x14ac:dyDescent="0.25">
      <c r="A269" s="51"/>
      <c r="B269" s="52"/>
      <c r="C269" s="53"/>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9.5" customHeight="1" x14ac:dyDescent="0.25">
      <c r="A270" s="51"/>
      <c r="B270" s="52"/>
      <c r="C270" s="53"/>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19.5" customHeight="1" x14ac:dyDescent="0.25">
      <c r="A271" s="51"/>
      <c r="B271" s="52"/>
      <c r="C271" s="53"/>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9.5" customHeight="1" x14ac:dyDescent="0.25">
      <c r="A272" s="51"/>
      <c r="B272" s="52"/>
      <c r="C272" s="53"/>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19.5" customHeight="1" x14ac:dyDescent="0.25">
      <c r="A273" s="51"/>
      <c r="B273" s="52"/>
      <c r="C273" s="53"/>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19.5" customHeight="1" x14ac:dyDescent="0.25">
      <c r="A274" s="51"/>
      <c r="B274" s="52"/>
      <c r="C274" s="53"/>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9.5" customHeight="1" x14ac:dyDescent="0.25">
      <c r="A275" s="51"/>
      <c r="B275" s="52"/>
      <c r="C275" s="53"/>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19.5" customHeight="1" x14ac:dyDescent="0.25">
      <c r="A276" s="51"/>
      <c r="B276" s="52"/>
      <c r="C276" s="53"/>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19.5" customHeight="1" x14ac:dyDescent="0.25">
      <c r="A277" s="51"/>
      <c r="B277" s="52"/>
      <c r="C277" s="53"/>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19.5" customHeight="1" x14ac:dyDescent="0.25">
      <c r="A278" s="51"/>
      <c r="B278" s="52"/>
      <c r="C278" s="53"/>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19.5" customHeight="1" x14ac:dyDescent="0.25">
      <c r="A279" s="51"/>
      <c r="B279" s="52"/>
      <c r="C279" s="53"/>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19.5" customHeight="1" x14ac:dyDescent="0.25">
      <c r="A280" s="51"/>
      <c r="B280" s="52"/>
      <c r="C280" s="53"/>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19.5" customHeight="1" x14ac:dyDescent="0.25">
      <c r="A281" s="51"/>
      <c r="B281" s="52"/>
      <c r="C281" s="53"/>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19.5" customHeight="1" x14ac:dyDescent="0.25">
      <c r="A282" s="51"/>
      <c r="B282" s="52"/>
      <c r="C282" s="53"/>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9.5" customHeight="1" x14ac:dyDescent="0.25">
      <c r="A283" s="51"/>
      <c r="B283" s="52"/>
      <c r="C283" s="53"/>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19.5" customHeight="1" x14ac:dyDescent="0.25">
      <c r="A284" s="51"/>
      <c r="B284" s="52"/>
      <c r="C284" s="53"/>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9.5" customHeight="1" x14ac:dyDescent="0.25">
      <c r="A285" s="51"/>
      <c r="B285" s="52"/>
      <c r="C285" s="53"/>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9.5" customHeight="1" x14ac:dyDescent="0.25">
      <c r="A286" s="51"/>
      <c r="B286" s="52"/>
      <c r="C286" s="53"/>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9.5" customHeight="1" x14ac:dyDescent="0.25">
      <c r="A287" s="51"/>
      <c r="B287" s="52"/>
      <c r="C287" s="53"/>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9.5" customHeight="1" x14ac:dyDescent="0.25">
      <c r="A288" s="51"/>
      <c r="B288" s="52"/>
      <c r="C288" s="53"/>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9.5" customHeight="1" x14ac:dyDescent="0.25">
      <c r="A289" s="51"/>
      <c r="B289" s="52"/>
      <c r="C289" s="53"/>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9.5" customHeight="1" x14ac:dyDescent="0.25">
      <c r="A290" s="51"/>
      <c r="B290" s="52"/>
      <c r="C290" s="53"/>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9.5" customHeight="1" x14ac:dyDescent="0.25">
      <c r="A291" s="51"/>
      <c r="B291" s="52"/>
      <c r="C291" s="53"/>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9.5" customHeight="1" x14ac:dyDescent="0.25">
      <c r="A292" s="51"/>
      <c r="B292" s="52"/>
      <c r="C292" s="53"/>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9.5" customHeight="1" x14ac:dyDescent="0.25">
      <c r="A293" s="51"/>
      <c r="B293" s="52"/>
      <c r="C293" s="53"/>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9.5" customHeight="1" x14ac:dyDescent="0.25">
      <c r="A294" s="51"/>
      <c r="B294" s="52"/>
      <c r="C294" s="53"/>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19.5" customHeight="1" x14ac:dyDescent="0.25">
      <c r="A295" s="51"/>
      <c r="B295" s="52"/>
      <c r="C295" s="53"/>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9.5" customHeight="1" x14ac:dyDescent="0.25">
      <c r="A296" s="51"/>
      <c r="B296" s="52"/>
      <c r="C296" s="53"/>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9.5" customHeight="1" x14ac:dyDescent="0.25">
      <c r="A297" s="51"/>
      <c r="B297" s="52"/>
      <c r="C297" s="53"/>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9.5" customHeight="1" x14ac:dyDescent="0.25">
      <c r="A298" s="51"/>
      <c r="B298" s="52"/>
      <c r="C298" s="53"/>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9.5" customHeight="1" x14ac:dyDescent="0.25">
      <c r="A299" s="51"/>
      <c r="B299" s="52"/>
      <c r="C299" s="53"/>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9.5" customHeight="1" x14ac:dyDescent="0.25">
      <c r="A300" s="51"/>
      <c r="B300" s="52"/>
      <c r="C300" s="53"/>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9.5" customHeight="1" x14ac:dyDescent="0.25">
      <c r="A301" s="51"/>
      <c r="B301" s="52"/>
      <c r="C301" s="53"/>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9.5" customHeight="1" x14ac:dyDescent="0.25">
      <c r="A302" s="51"/>
      <c r="B302" s="52"/>
      <c r="C302" s="53"/>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9.5" customHeight="1" x14ac:dyDescent="0.25">
      <c r="A303" s="51"/>
      <c r="B303" s="52"/>
      <c r="C303" s="53"/>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9.5" customHeight="1" x14ac:dyDescent="0.25">
      <c r="A304" s="51"/>
      <c r="B304" s="52"/>
      <c r="C304" s="53"/>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9.5" customHeight="1" x14ac:dyDescent="0.25">
      <c r="A305" s="51"/>
      <c r="B305" s="52"/>
      <c r="C305" s="53"/>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9.5" customHeight="1" x14ac:dyDescent="0.25">
      <c r="A306" s="51"/>
      <c r="B306" s="52"/>
      <c r="C306" s="53"/>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9.5" customHeight="1" x14ac:dyDescent="0.25">
      <c r="A307" s="51"/>
      <c r="B307" s="52"/>
      <c r="C307" s="53"/>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9.5" customHeight="1" x14ac:dyDescent="0.25">
      <c r="A308" s="51"/>
      <c r="B308" s="52"/>
      <c r="C308" s="53"/>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9.5" customHeight="1" x14ac:dyDescent="0.25">
      <c r="A309" s="51"/>
      <c r="B309" s="52"/>
      <c r="C309" s="53"/>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9.5" customHeight="1" x14ac:dyDescent="0.25">
      <c r="A310" s="51"/>
      <c r="B310" s="52"/>
      <c r="C310" s="53"/>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19.5" customHeight="1" x14ac:dyDescent="0.25">
      <c r="A311" s="51"/>
      <c r="B311" s="52"/>
      <c r="C311" s="53"/>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9.5" customHeight="1" x14ac:dyDescent="0.25">
      <c r="A312" s="51"/>
      <c r="B312" s="52"/>
      <c r="C312" s="53"/>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19.5" customHeight="1" x14ac:dyDescent="0.25">
      <c r="A313" s="51"/>
      <c r="B313" s="52"/>
      <c r="C313" s="53"/>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19.5" customHeight="1" x14ac:dyDescent="0.25">
      <c r="A314" s="51"/>
      <c r="B314" s="52"/>
      <c r="C314" s="53"/>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19.5" customHeight="1" x14ac:dyDescent="0.25">
      <c r="A315" s="51"/>
      <c r="B315" s="52"/>
      <c r="C315" s="53"/>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19.5" customHeight="1" x14ac:dyDescent="0.25">
      <c r="A316" s="51"/>
      <c r="B316" s="52"/>
      <c r="C316" s="53"/>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19.5" customHeight="1" x14ac:dyDescent="0.25">
      <c r="A317" s="51"/>
      <c r="B317" s="52"/>
      <c r="C317" s="53"/>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19.5" customHeight="1" x14ac:dyDescent="0.25">
      <c r="A318" s="51"/>
      <c r="B318" s="52"/>
      <c r="C318" s="53"/>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19.5" customHeight="1" x14ac:dyDescent="0.25">
      <c r="A319" s="51"/>
      <c r="B319" s="52"/>
      <c r="C319" s="53"/>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9.5" customHeight="1" x14ac:dyDescent="0.25">
      <c r="A320" s="51"/>
      <c r="B320" s="52"/>
      <c r="C320" s="53"/>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19.5" customHeight="1" x14ac:dyDescent="0.25">
      <c r="A321" s="51"/>
      <c r="B321" s="52"/>
      <c r="C321" s="53"/>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9.5" customHeight="1" x14ac:dyDescent="0.25">
      <c r="A322" s="51"/>
      <c r="B322" s="52"/>
      <c r="C322" s="53"/>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9.5" customHeight="1" x14ac:dyDescent="0.25">
      <c r="A323" s="51"/>
      <c r="B323" s="52"/>
      <c r="C323" s="53"/>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9.5" customHeight="1" x14ac:dyDescent="0.25">
      <c r="A324" s="51"/>
      <c r="B324" s="52"/>
      <c r="C324" s="53"/>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9.5" customHeight="1" x14ac:dyDescent="0.25">
      <c r="A325" s="51"/>
      <c r="B325" s="52"/>
      <c r="C325" s="53"/>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9.5" customHeight="1" x14ac:dyDescent="0.25">
      <c r="A326" s="51"/>
      <c r="B326" s="52"/>
      <c r="C326" s="53"/>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9.5" customHeight="1" x14ac:dyDescent="0.25">
      <c r="A327" s="51"/>
      <c r="B327" s="52"/>
      <c r="C327" s="53"/>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9.5" customHeight="1" x14ac:dyDescent="0.25">
      <c r="A328" s="51"/>
      <c r="B328" s="52"/>
      <c r="C328" s="53"/>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9.5" customHeight="1" x14ac:dyDescent="0.25">
      <c r="A329" s="51"/>
      <c r="B329" s="52"/>
      <c r="C329" s="53"/>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9.5" customHeight="1" x14ac:dyDescent="0.25">
      <c r="A330" s="51"/>
      <c r="B330" s="52"/>
      <c r="C330" s="53"/>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9.5" customHeight="1" x14ac:dyDescent="0.25">
      <c r="A331" s="51"/>
      <c r="B331" s="52"/>
      <c r="C331" s="53"/>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9.5" customHeight="1" x14ac:dyDescent="0.25">
      <c r="A332" s="51"/>
      <c r="B332" s="52"/>
      <c r="C332" s="53"/>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9.5" customHeight="1" x14ac:dyDescent="0.25">
      <c r="A333" s="51"/>
      <c r="B333" s="52"/>
      <c r="C333" s="53"/>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9.5" customHeight="1" x14ac:dyDescent="0.25">
      <c r="A334" s="51"/>
      <c r="B334" s="52"/>
      <c r="C334" s="53"/>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9.5" customHeight="1" x14ac:dyDescent="0.25">
      <c r="A335" s="51"/>
      <c r="B335" s="52"/>
      <c r="C335" s="53"/>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9.5" customHeight="1" x14ac:dyDescent="0.25">
      <c r="A336" s="51"/>
      <c r="B336" s="52"/>
      <c r="C336" s="53"/>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9.5" customHeight="1" x14ac:dyDescent="0.25">
      <c r="A337" s="51"/>
      <c r="B337" s="52"/>
      <c r="C337" s="53"/>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9.5" customHeight="1" x14ac:dyDescent="0.25">
      <c r="A338" s="51"/>
      <c r="B338" s="52"/>
      <c r="C338" s="53"/>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9.5" customHeight="1" x14ac:dyDescent="0.25">
      <c r="A339" s="51"/>
      <c r="B339" s="52"/>
      <c r="C339" s="53"/>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9.5" customHeight="1" x14ac:dyDescent="0.25">
      <c r="A340" s="51"/>
      <c r="B340" s="52"/>
      <c r="C340" s="53"/>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9.5" customHeight="1" x14ac:dyDescent="0.25">
      <c r="A341" s="51"/>
      <c r="B341" s="52"/>
      <c r="C341" s="53"/>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9.5" customHeight="1" x14ac:dyDescent="0.25">
      <c r="A342" s="51"/>
      <c r="B342" s="52"/>
      <c r="C342" s="53"/>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9.5" customHeight="1" x14ac:dyDescent="0.25">
      <c r="A343" s="51"/>
      <c r="B343" s="52"/>
      <c r="C343" s="53"/>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9.5" customHeight="1" x14ac:dyDescent="0.25">
      <c r="A344" s="51"/>
      <c r="B344" s="52"/>
      <c r="C344" s="53"/>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9.5" customHeight="1" x14ac:dyDescent="0.25">
      <c r="A345" s="51"/>
      <c r="B345" s="52"/>
      <c r="C345" s="53"/>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9.5" customHeight="1" x14ac:dyDescent="0.25">
      <c r="A346" s="51"/>
      <c r="B346" s="52"/>
      <c r="C346" s="53"/>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9.5" customHeight="1" x14ac:dyDescent="0.25">
      <c r="A347" s="51"/>
      <c r="B347" s="52"/>
      <c r="C347" s="53"/>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19.5" customHeight="1" x14ac:dyDescent="0.25">
      <c r="A348" s="51"/>
      <c r="B348" s="52"/>
      <c r="C348" s="53"/>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19.5" customHeight="1" x14ac:dyDescent="0.25">
      <c r="A349" s="51"/>
      <c r="B349" s="52"/>
      <c r="C349" s="53"/>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9.5" customHeight="1" x14ac:dyDescent="0.25">
      <c r="A350" s="51"/>
      <c r="B350" s="52"/>
      <c r="C350" s="53"/>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19.5" customHeight="1" x14ac:dyDescent="0.25">
      <c r="A351" s="51"/>
      <c r="B351" s="52"/>
      <c r="C351" s="53"/>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19.5" customHeight="1" x14ac:dyDescent="0.25">
      <c r="A352" s="51"/>
      <c r="B352" s="52"/>
      <c r="C352" s="53"/>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19.5" customHeight="1" x14ac:dyDescent="0.25">
      <c r="A353" s="51"/>
      <c r="B353" s="52"/>
      <c r="C353" s="53"/>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19.5" customHeight="1" x14ac:dyDescent="0.25">
      <c r="A354" s="51"/>
      <c r="B354" s="52"/>
      <c r="C354" s="53"/>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19.5" customHeight="1" x14ac:dyDescent="0.25">
      <c r="A355" s="51"/>
      <c r="B355" s="52"/>
      <c r="C355" s="53"/>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19.5" customHeight="1" x14ac:dyDescent="0.25">
      <c r="A356" s="51"/>
      <c r="B356" s="52"/>
      <c r="C356" s="53"/>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19.5" customHeight="1" x14ac:dyDescent="0.25">
      <c r="A357" s="51"/>
      <c r="B357" s="52"/>
      <c r="C357" s="53"/>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19.5" customHeight="1" x14ac:dyDescent="0.25">
      <c r="A358" s="51"/>
      <c r="B358" s="52"/>
      <c r="C358" s="53"/>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9.5" customHeight="1" x14ac:dyDescent="0.25">
      <c r="A359" s="51"/>
      <c r="B359" s="52"/>
      <c r="C359" s="53"/>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9.5" customHeight="1" x14ac:dyDescent="0.25">
      <c r="A360" s="51"/>
      <c r="B360" s="52"/>
      <c r="C360" s="53"/>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19.5" customHeight="1" x14ac:dyDescent="0.25">
      <c r="A361" s="51"/>
      <c r="B361" s="52"/>
      <c r="C361" s="53"/>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9.5" customHeight="1" x14ac:dyDescent="0.25">
      <c r="A362" s="51"/>
      <c r="B362" s="52"/>
      <c r="C362" s="53"/>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9.5" customHeight="1" x14ac:dyDescent="0.25">
      <c r="A363" s="51"/>
      <c r="B363" s="52"/>
      <c r="C363" s="53"/>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9.5" customHeight="1" x14ac:dyDescent="0.25">
      <c r="A364" s="51"/>
      <c r="B364" s="52"/>
      <c r="C364" s="53"/>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9.5" customHeight="1" x14ac:dyDescent="0.25">
      <c r="A365" s="51"/>
      <c r="B365" s="52"/>
      <c r="C365" s="53"/>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9.5" customHeight="1" x14ac:dyDescent="0.25">
      <c r="A366" s="51"/>
      <c r="B366" s="52"/>
      <c r="C366" s="53"/>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9.5" customHeight="1" x14ac:dyDescent="0.25">
      <c r="A367" s="51"/>
      <c r="B367" s="52"/>
      <c r="C367" s="53"/>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9.5" customHeight="1" x14ac:dyDescent="0.25">
      <c r="A368" s="51"/>
      <c r="B368" s="52"/>
      <c r="C368" s="53"/>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9.5" customHeight="1" x14ac:dyDescent="0.25">
      <c r="A369" s="51"/>
      <c r="B369" s="52"/>
      <c r="C369" s="53"/>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9.5" customHeight="1" x14ac:dyDescent="0.25">
      <c r="A370" s="51"/>
      <c r="B370" s="52"/>
      <c r="C370" s="53"/>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19.5" customHeight="1" x14ac:dyDescent="0.25">
      <c r="A371" s="51"/>
      <c r="B371" s="52"/>
      <c r="C371" s="53"/>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19.5" customHeight="1" x14ac:dyDescent="0.25">
      <c r="A372" s="51"/>
      <c r="B372" s="52"/>
      <c r="C372" s="53"/>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9.5" customHeight="1" x14ac:dyDescent="0.25">
      <c r="A373" s="51"/>
      <c r="B373" s="52"/>
      <c r="C373" s="53"/>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19.5" customHeight="1" x14ac:dyDescent="0.25">
      <c r="A374" s="51"/>
      <c r="B374" s="52"/>
      <c r="C374" s="53"/>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19.5" customHeight="1" x14ac:dyDescent="0.25">
      <c r="A375" s="51"/>
      <c r="B375" s="52"/>
      <c r="C375" s="53"/>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19.5" customHeight="1" x14ac:dyDescent="0.25">
      <c r="A376" s="51"/>
      <c r="B376" s="52"/>
      <c r="C376" s="53"/>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19.5" customHeight="1" x14ac:dyDescent="0.25">
      <c r="A377" s="51"/>
      <c r="B377" s="52"/>
      <c r="C377" s="53"/>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19.5" customHeight="1" x14ac:dyDescent="0.25">
      <c r="A378" s="51"/>
      <c r="B378" s="52"/>
      <c r="C378" s="53"/>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19.5" customHeight="1" x14ac:dyDescent="0.25">
      <c r="A379" s="51"/>
      <c r="B379" s="52"/>
      <c r="C379" s="53"/>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19.5" customHeight="1" x14ac:dyDescent="0.25">
      <c r="A380" s="51"/>
      <c r="B380" s="52"/>
      <c r="C380" s="53"/>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19.5" customHeight="1" x14ac:dyDescent="0.25">
      <c r="A381" s="51"/>
      <c r="B381" s="52"/>
      <c r="C381" s="53"/>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9.5" customHeight="1" x14ac:dyDescent="0.25">
      <c r="A382" s="51"/>
      <c r="B382" s="52"/>
      <c r="C382" s="53"/>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9.5" customHeight="1" x14ac:dyDescent="0.25">
      <c r="A383" s="51"/>
      <c r="B383" s="52"/>
      <c r="C383" s="53"/>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19.5" customHeight="1" x14ac:dyDescent="0.25">
      <c r="A384" s="51"/>
      <c r="B384" s="52"/>
      <c r="C384" s="53"/>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9.5" customHeight="1" x14ac:dyDescent="0.25">
      <c r="A385" s="51"/>
      <c r="B385" s="52"/>
      <c r="C385" s="53"/>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9.5" customHeight="1" x14ac:dyDescent="0.25">
      <c r="A386" s="51"/>
      <c r="B386" s="52"/>
      <c r="C386" s="53"/>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9.5" customHeight="1" x14ac:dyDescent="0.25">
      <c r="A387" s="51"/>
      <c r="B387" s="52"/>
      <c r="C387" s="53"/>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9.5" customHeight="1" x14ac:dyDescent="0.25">
      <c r="A388" s="51"/>
      <c r="B388" s="52"/>
      <c r="C388" s="53"/>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9.5" customHeight="1" x14ac:dyDescent="0.25">
      <c r="A389" s="51"/>
      <c r="B389" s="52"/>
      <c r="C389" s="53"/>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9.5" customHeight="1" x14ac:dyDescent="0.25">
      <c r="A390" s="51"/>
      <c r="B390" s="52"/>
      <c r="C390" s="53"/>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9.5" customHeight="1" x14ac:dyDescent="0.25">
      <c r="A391" s="51"/>
      <c r="B391" s="52"/>
      <c r="C391" s="53"/>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9.5" customHeight="1" x14ac:dyDescent="0.25">
      <c r="A392" s="51"/>
      <c r="B392" s="52"/>
      <c r="C392" s="53"/>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9.5" customHeight="1" x14ac:dyDescent="0.25">
      <c r="A393" s="51"/>
      <c r="B393" s="52"/>
      <c r="C393" s="53"/>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19.5" customHeight="1" x14ac:dyDescent="0.25">
      <c r="A394" s="51"/>
      <c r="B394" s="52"/>
      <c r="C394" s="53"/>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19.5" customHeight="1" x14ac:dyDescent="0.25">
      <c r="A395" s="51"/>
      <c r="B395" s="52"/>
      <c r="C395" s="53"/>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9.5" customHeight="1" x14ac:dyDescent="0.25">
      <c r="A396" s="51"/>
      <c r="B396" s="52"/>
      <c r="C396" s="53"/>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19.5" customHeight="1" x14ac:dyDescent="0.25">
      <c r="A397" s="51"/>
      <c r="B397" s="52"/>
      <c r="C397" s="53"/>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19.5" customHeight="1" x14ac:dyDescent="0.25">
      <c r="A398" s="51"/>
      <c r="B398" s="52"/>
      <c r="C398" s="53"/>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19.5" customHeight="1" x14ac:dyDescent="0.25">
      <c r="A399" s="51"/>
      <c r="B399" s="52"/>
      <c r="C399" s="53"/>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19.5" customHeight="1" x14ac:dyDescent="0.25">
      <c r="A400" s="51"/>
      <c r="B400" s="52"/>
      <c r="C400" s="53"/>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19.5" customHeight="1" x14ac:dyDescent="0.25">
      <c r="A401" s="51"/>
      <c r="B401" s="52"/>
      <c r="C401" s="53"/>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19.5" customHeight="1" x14ac:dyDescent="0.25">
      <c r="A402" s="51"/>
      <c r="B402" s="52"/>
      <c r="C402" s="53"/>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19.5" customHeight="1" x14ac:dyDescent="0.25">
      <c r="A403" s="51"/>
      <c r="B403" s="52"/>
      <c r="C403" s="53"/>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19.5" customHeight="1" x14ac:dyDescent="0.25">
      <c r="A404" s="51"/>
      <c r="B404" s="52"/>
      <c r="C404" s="53"/>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9.5" customHeight="1" x14ac:dyDescent="0.25">
      <c r="A405" s="51"/>
      <c r="B405" s="52"/>
      <c r="C405" s="53"/>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9.5" customHeight="1" x14ac:dyDescent="0.25">
      <c r="A406" s="51"/>
      <c r="B406" s="52"/>
      <c r="C406" s="53"/>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19.5" customHeight="1" x14ac:dyDescent="0.25">
      <c r="A407" s="51"/>
      <c r="B407" s="52"/>
      <c r="C407" s="53"/>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9.5" customHeight="1" x14ac:dyDescent="0.25">
      <c r="A408" s="51"/>
      <c r="B408" s="52"/>
      <c r="C408" s="53"/>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9.5" customHeight="1" x14ac:dyDescent="0.25">
      <c r="A409" s="51"/>
      <c r="B409" s="52"/>
      <c r="C409" s="53"/>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9.5" customHeight="1" x14ac:dyDescent="0.25">
      <c r="A410" s="51"/>
      <c r="B410" s="52"/>
      <c r="C410" s="53"/>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9.5" customHeight="1" x14ac:dyDescent="0.25">
      <c r="A411" s="51"/>
      <c r="B411" s="52"/>
      <c r="C411" s="53"/>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9.5" customHeight="1" x14ac:dyDescent="0.25">
      <c r="A412" s="51"/>
      <c r="B412" s="52"/>
      <c r="C412" s="53"/>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9.5" customHeight="1" x14ac:dyDescent="0.25">
      <c r="A413" s="51"/>
      <c r="B413" s="52"/>
      <c r="C413" s="53"/>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9.5" customHeight="1" x14ac:dyDescent="0.25">
      <c r="A414" s="51"/>
      <c r="B414" s="52"/>
      <c r="C414" s="53"/>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9.5" customHeight="1" x14ac:dyDescent="0.25">
      <c r="A415" s="51"/>
      <c r="B415" s="52"/>
      <c r="C415" s="53"/>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9.5" customHeight="1" x14ac:dyDescent="0.25">
      <c r="A416" s="51"/>
      <c r="B416" s="52"/>
      <c r="C416" s="53"/>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19.5" customHeight="1" x14ac:dyDescent="0.25">
      <c r="A417" s="51"/>
      <c r="B417" s="52"/>
      <c r="C417" s="53"/>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19.5" customHeight="1" x14ac:dyDescent="0.25">
      <c r="A418" s="51"/>
      <c r="B418" s="52"/>
      <c r="C418" s="53"/>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9.5" customHeight="1" x14ac:dyDescent="0.25">
      <c r="A419" s="51"/>
      <c r="B419" s="52"/>
      <c r="C419" s="53"/>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19.5" customHeight="1" x14ac:dyDescent="0.25">
      <c r="A420" s="51"/>
      <c r="B420" s="52"/>
      <c r="C420" s="53"/>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19.5" customHeight="1" x14ac:dyDescent="0.25">
      <c r="A421" s="51"/>
      <c r="B421" s="52"/>
      <c r="C421" s="53"/>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19.5" customHeight="1" x14ac:dyDescent="0.25">
      <c r="A422" s="51"/>
      <c r="B422" s="52"/>
      <c r="C422" s="53"/>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19.5" customHeight="1" x14ac:dyDescent="0.25">
      <c r="A423" s="51"/>
      <c r="B423" s="52"/>
      <c r="C423" s="53"/>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19.5" customHeight="1" x14ac:dyDescent="0.25">
      <c r="A424" s="51"/>
      <c r="B424" s="52"/>
      <c r="C424" s="53"/>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19.5" customHeight="1" x14ac:dyDescent="0.25">
      <c r="A425" s="51"/>
      <c r="B425" s="52"/>
      <c r="C425" s="53"/>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19.5" customHeight="1" x14ac:dyDescent="0.25">
      <c r="A426" s="51"/>
      <c r="B426" s="52"/>
      <c r="C426" s="53"/>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19.5" customHeight="1" x14ac:dyDescent="0.25">
      <c r="A427" s="51"/>
      <c r="B427" s="52"/>
      <c r="C427" s="53"/>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9.5" customHeight="1" x14ac:dyDescent="0.25">
      <c r="A428" s="51"/>
      <c r="B428" s="52"/>
      <c r="C428" s="53"/>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9.5" customHeight="1" x14ac:dyDescent="0.25">
      <c r="A429" s="51"/>
      <c r="B429" s="52"/>
      <c r="C429" s="53"/>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9.5" customHeight="1" x14ac:dyDescent="0.25">
      <c r="A430" s="51"/>
      <c r="B430" s="52"/>
      <c r="C430" s="53"/>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9.5" customHeight="1" x14ac:dyDescent="0.25">
      <c r="A431" s="51"/>
      <c r="B431" s="52"/>
      <c r="C431" s="53"/>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9.5" customHeight="1" x14ac:dyDescent="0.25">
      <c r="A432" s="51"/>
      <c r="B432" s="52"/>
      <c r="C432" s="53"/>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9.5" customHeight="1" x14ac:dyDescent="0.25">
      <c r="A433" s="51"/>
      <c r="B433" s="52"/>
      <c r="C433" s="53"/>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9.5" customHeight="1" x14ac:dyDescent="0.25">
      <c r="A434" s="51"/>
      <c r="B434" s="52"/>
      <c r="C434" s="53"/>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9.5" customHeight="1" x14ac:dyDescent="0.25">
      <c r="A435" s="51"/>
      <c r="B435" s="52"/>
      <c r="C435" s="53"/>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9.5" customHeight="1" x14ac:dyDescent="0.25">
      <c r="A436" s="51"/>
      <c r="B436" s="52"/>
      <c r="C436" s="53"/>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9.5" customHeight="1" x14ac:dyDescent="0.25">
      <c r="A437" s="51"/>
      <c r="B437" s="52"/>
      <c r="C437" s="53"/>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9.5" customHeight="1" x14ac:dyDescent="0.25">
      <c r="A438" s="51"/>
      <c r="B438" s="52"/>
      <c r="C438" s="53"/>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9.5" customHeight="1" x14ac:dyDescent="0.25">
      <c r="A439" s="51"/>
      <c r="B439" s="52"/>
      <c r="C439" s="53"/>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9.5" customHeight="1" x14ac:dyDescent="0.25">
      <c r="A440" s="51"/>
      <c r="B440" s="52"/>
      <c r="C440" s="53"/>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9.5" customHeight="1" x14ac:dyDescent="0.25">
      <c r="A441" s="51"/>
      <c r="B441" s="52"/>
      <c r="C441" s="53"/>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9.5" customHeight="1" x14ac:dyDescent="0.25">
      <c r="A442" s="51"/>
      <c r="B442" s="52"/>
      <c r="C442" s="53"/>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19.5" customHeight="1" x14ac:dyDescent="0.25">
      <c r="A443" s="51"/>
      <c r="B443" s="52"/>
      <c r="C443" s="53"/>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9.5" customHeight="1" x14ac:dyDescent="0.25">
      <c r="A444" s="51"/>
      <c r="B444" s="52"/>
      <c r="C444" s="53"/>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19.5" customHeight="1" x14ac:dyDescent="0.25">
      <c r="A445" s="51"/>
      <c r="B445" s="52"/>
      <c r="C445" s="53"/>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19.5" customHeight="1" x14ac:dyDescent="0.25">
      <c r="A446" s="51"/>
      <c r="B446" s="52"/>
      <c r="C446" s="53"/>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19.5" customHeight="1" x14ac:dyDescent="0.25">
      <c r="A447" s="51"/>
      <c r="B447" s="52"/>
      <c r="C447" s="53"/>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19.5" customHeight="1" x14ac:dyDescent="0.25">
      <c r="A448" s="51"/>
      <c r="B448" s="52"/>
      <c r="C448" s="53"/>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9.5" customHeight="1" x14ac:dyDescent="0.25">
      <c r="A449" s="51"/>
      <c r="B449" s="52"/>
      <c r="C449" s="53"/>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9.5" customHeight="1" x14ac:dyDescent="0.25">
      <c r="A450" s="51"/>
      <c r="B450" s="52"/>
      <c r="C450" s="53"/>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9.5" customHeight="1" x14ac:dyDescent="0.25">
      <c r="A451" s="51"/>
      <c r="B451" s="52"/>
      <c r="C451" s="53"/>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9.5" customHeight="1" x14ac:dyDescent="0.25">
      <c r="A452" s="51"/>
      <c r="B452" s="52"/>
      <c r="C452" s="53"/>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9.5" customHeight="1" x14ac:dyDescent="0.25">
      <c r="A453" s="51"/>
      <c r="B453" s="52"/>
      <c r="C453" s="53"/>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9.5" customHeight="1" x14ac:dyDescent="0.25">
      <c r="A454" s="51"/>
      <c r="B454" s="52"/>
      <c r="C454" s="53"/>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9.5" customHeight="1" x14ac:dyDescent="0.25">
      <c r="A455" s="51"/>
      <c r="B455" s="52"/>
      <c r="C455" s="53"/>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9.5" customHeight="1" x14ac:dyDescent="0.25">
      <c r="A456" s="51"/>
      <c r="B456" s="52"/>
      <c r="C456" s="53"/>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9.5" customHeight="1" x14ac:dyDescent="0.25">
      <c r="A457" s="51"/>
      <c r="B457" s="52"/>
      <c r="C457" s="53"/>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9.5" customHeight="1" x14ac:dyDescent="0.25">
      <c r="A458" s="51"/>
      <c r="B458" s="52"/>
      <c r="C458" s="53"/>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9.5" customHeight="1" x14ac:dyDescent="0.25">
      <c r="A459" s="51"/>
      <c r="B459" s="52"/>
      <c r="C459" s="53"/>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9.5" customHeight="1" x14ac:dyDescent="0.25">
      <c r="A460" s="51"/>
      <c r="B460" s="52"/>
      <c r="C460" s="53"/>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9.5" customHeight="1" x14ac:dyDescent="0.25">
      <c r="A461" s="51"/>
      <c r="B461" s="52"/>
      <c r="C461" s="53"/>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19.5" customHeight="1" x14ac:dyDescent="0.25">
      <c r="A462" s="51"/>
      <c r="B462" s="52"/>
      <c r="C462" s="53"/>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9.5" customHeight="1" x14ac:dyDescent="0.25">
      <c r="A463" s="51"/>
      <c r="B463" s="52"/>
      <c r="C463" s="53"/>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9.5" customHeight="1" x14ac:dyDescent="0.25">
      <c r="A464" s="51"/>
      <c r="B464" s="52"/>
      <c r="C464" s="53"/>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9.5" customHeight="1" x14ac:dyDescent="0.25">
      <c r="A465" s="51"/>
      <c r="B465" s="52"/>
      <c r="C465" s="53"/>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9.5" customHeight="1" x14ac:dyDescent="0.25">
      <c r="A466" s="51"/>
      <c r="B466" s="52"/>
      <c r="C466" s="53"/>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9.5" customHeight="1" x14ac:dyDescent="0.25">
      <c r="A467" s="51"/>
      <c r="B467" s="52"/>
      <c r="C467" s="53"/>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9.5" customHeight="1" x14ac:dyDescent="0.25">
      <c r="A468" s="51"/>
      <c r="B468" s="52"/>
      <c r="C468" s="53"/>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19.5" customHeight="1" x14ac:dyDescent="0.25">
      <c r="A469" s="51"/>
      <c r="B469" s="52"/>
      <c r="C469" s="53"/>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9.5" customHeight="1" x14ac:dyDescent="0.25">
      <c r="A470" s="51"/>
      <c r="B470" s="52"/>
      <c r="C470" s="53"/>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9.5" customHeight="1" x14ac:dyDescent="0.25">
      <c r="A471" s="51"/>
      <c r="B471" s="52"/>
      <c r="C471" s="53"/>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9.5" customHeight="1" x14ac:dyDescent="0.25">
      <c r="A472" s="51"/>
      <c r="B472" s="52"/>
      <c r="C472" s="53"/>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9.5" customHeight="1" x14ac:dyDescent="0.25">
      <c r="A473" s="51"/>
      <c r="B473" s="52"/>
      <c r="C473" s="53"/>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9.5" customHeight="1" x14ac:dyDescent="0.25">
      <c r="A474" s="51"/>
      <c r="B474" s="52"/>
      <c r="C474" s="53"/>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9.5" customHeight="1" x14ac:dyDescent="0.25">
      <c r="A475" s="51"/>
      <c r="B475" s="52"/>
      <c r="C475" s="53"/>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9.5" customHeight="1" x14ac:dyDescent="0.25">
      <c r="A476" s="51"/>
      <c r="B476" s="52"/>
      <c r="C476" s="53"/>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9.5" customHeight="1" x14ac:dyDescent="0.25">
      <c r="A477" s="51"/>
      <c r="B477" s="52"/>
      <c r="C477" s="53"/>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9.5" customHeight="1" x14ac:dyDescent="0.25">
      <c r="A478" s="51"/>
      <c r="B478" s="52"/>
      <c r="C478" s="53"/>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9.5" customHeight="1" x14ac:dyDescent="0.25">
      <c r="A479" s="51"/>
      <c r="B479" s="52"/>
      <c r="C479" s="53"/>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9.5" customHeight="1" x14ac:dyDescent="0.25">
      <c r="A480" s="51"/>
      <c r="B480" s="52"/>
      <c r="C480" s="53"/>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9.5" customHeight="1" x14ac:dyDescent="0.25">
      <c r="A481" s="51"/>
      <c r="B481" s="52"/>
      <c r="C481" s="53"/>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9.5" customHeight="1" x14ac:dyDescent="0.25">
      <c r="A482" s="51"/>
      <c r="B482" s="52"/>
      <c r="C482" s="53"/>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9.5" customHeight="1" x14ac:dyDescent="0.25">
      <c r="A483" s="51"/>
      <c r="B483" s="52"/>
      <c r="C483" s="53"/>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9.5" customHeight="1" x14ac:dyDescent="0.25">
      <c r="A484" s="51"/>
      <c r="B484" s="52"/>
      <c r="C484" s="53"/>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19.5" customHeight="1" x14ac:dyDescent="0.25">
      <c r="A485" s="51"/>
      <c r="B485" s="52"/>
      <c r="C485" s="53"/>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19.5" customHeight="1" x14ac:dyDescent="0.25">
      <c r="A486" s="51"/>
      <c r="B486" s="52"/>
      <c r="C486" s="53"/>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19.5" customHeight="1" x14ac:dyDescent="0.25">
      <c r="A487" s="51"/>
      <c r="B487" s="52"/>
      <c r="C487" s="53"/>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19.5" customHeight="1" x14ac:dyDescent="0.25">
      <c r="A488" s="51"/>
      <c r="B488" s="52"/>
      <c r="C488" s="53"/>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19.5" customHeight="1" x14ac:dyDescent="0.25">
      <c r="A489" s="51"/>
      <c r="B489" s="52"/>
      <c r="C489" s="53"/>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19.5" customHeight="1" x14ac:dyDescent="0.25">
      <c r="A490" s="51"/>
      <c r="B490" s="52"/>
      <c r="C490" s="53"/>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19.5" customHeight="1" x14ac:dyDescent="0.25">
      <c r="A491" s="51"/>
      <c r="B491" s="52"/>
      <c r="C491" s="53"/>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9.5" customHeight="1" x14ac:dyDescent="0.25">
      <c r="A492" s="51"/>
      <c r="B492" s="52"/>
      <c r="C492" s="53"/>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9.5" customHeight="1" x14ac:dyDescent="0.25">
      <c r="A493" s="51"/>
      <c r="B493" s="52"/>
      <c r="C493" s="53"/>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9.5" customHeight="1" x14ac:dyDescent="0.25">
      <c r="A494" s="51"/>
      <c r="B494" s="52"/>
      <c r="C494" s="53"/>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9.5" customHeight="1" x14ac:dyDescent="0.25">
      <c r="A495" s="51"/>
      <c r="B495" s="52"/>
      <c r="C495" s="53"/>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9.5" customHeight="1" x14ac:dyDescent="0.25">
      <c r="A496" s="51"/>
      <c r="B496" s="52"/>
      <c r="C496" s="53"/>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9.5" customHeight="1" x14ac:dyDescent="0.25">
      <c r="A497" s="51"/>
      <c r="B497" s="52"/>
      <c r="C497" s="53"/>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9.5" customHeight="1" x14ac:dyDescent="0.25">
      <c r="A498" s="51"/>
      <c r="B498" s="52"/>
      <c r="C498" s="53"/>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9.5" customHeight="1" x14ac:dyDescent="0.25">
      <c r="A499" s="51"/>
      <c r="B499" s="52"/>
      <c r="C499" s="53"/>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9.5" customHeight="1" x14ac:dyDescent="0.25">
      <c r="A500" s="51"/>
      <c r="B500" s="52"/>
      <c r="C500" s="53"/>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9.5" customHeight="1" x14ac:dyDescent="0.25">
      <c r="A501" s="51"/>
      <c r="B501" s="52"/>
      <c r="C501" s="53"/>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9.5" customHeight="1" x14ac:dyDescent="0.25">
      <c r="A502" s="51"/>
      <c r="B502" s="52"/>
      <c r="C502" s="53"/>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9.5" customHeight="1" x14ac:dyDescent="0.25">
      <c r="A503" s="51"/>
      <c r="B503" s="52"/>
      <c r="C503" s="53"/>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9.5" customHeight="1" x14ac:dyDescent="0.25">
      <c r="A504" s="51"/>
      <c r="B504" s="52"/>
      <c r="C504" s="53"/>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9.5" customHeight="1" x14ac:dyDescent="0.25">
      <c r="A505" s="51"/>
      <c r="B505" s="52"/>
      <c r="C505" s="53"/>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9.5" customHeight="1" x14ac:dyDescent="0.25">
      <c r="A506" s="51"/>
      <c r="B506" s="52"/>
      <c r="C506" s="53"/>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9.5" customHeight="1" x14ac:dyDescent="0.25">
      <c r="A507" s="51"/>
      <c r="B507" s="52"/>
      <c r="C507" s="53"/>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9.5" customHeight="1" x14ac:dyDescent="0.25">
      <c r="A508" s="51"/>
      <c r="B508" s="52"/>
      <c r="C508" s="53"/>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9.5" customHeight="1" x14ac:dyDescent="0.25">
      <c r="A509" s="51"/>
      <c r="B509" s="52"/>
      <c r="C509" s="53"/>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9.5" customHeight="1" x14ac:dyDescent="0.25">
      <c r="A510" s="51"/>
      <c r="B510" s="52"/>
      <c r="C510" s="53"/>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9.5" customHeight="1" x14ac:dyDescent="0.25">
      <c r="A511" s="51"/>
      <c r="B511" s="52"/>
      <c r="C511" s="53"/>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9.5" customHeight="1" x14ac:dyDescent="0.25">
      <c r="A512" s="51"/>
      <c r="B512" s="52"/>
      <c r="C512" s="53"/>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9.5" customHeight="1" x14ac:dyDescent="0.25">
      <c r="A513" s="51"/>
      <c r="B513" s="52"/>
      <c r="C513" s="53"/>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9.5" customHeight="1" x14ac:dyDescent="0.25">
      <c r="A514" s="51"/>
      <c r="B514" s="52"/>
      <c r="C514" s="53"/>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9.5" customHeight="1" x14ac:dyDescent="0.25">
      <c r="A515" s="51"/>
      <c r="B515" s="52"/>
      <c r="C515" s="53"/>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9.5" customHeight="1" x14ac:dyDescent="0.25">
      <c r="A516" s="51"/>
      <c r="B516" s="52"/>
      <c r="C516" s="53"/>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9.5" customHeight="1" x14ac:dyDescent="0.25">
      <c r="A517" s="51"/>
      <c r="B517" s="52"/>
      <c r="C517" s="53"/>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9.5" customHeight="1" x14ac:dyDescent="0.25">
      <c r="A518" s="51"/>
      <c r="B518" s="52"/>
      <c r="C518" s="53"/>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9.5" customHeight="1" x14ac:dyDescent="0.25">
      <c r="A519" s="51"/>
      <c r="B519" s="52"/>
      <c r="C519" s="53"/>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9.5" customHeight="1" x14ac:dyDescent="0.25">
      <c r="A520" s="51"/>
      <c r="B520" s="52"/>
      <c r="C520" s="53"/>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9.5" customHeight="1" x14ac:dyDescent="0.25">
      <c r="A521" s="51"/>
      <c r="B521" s="52"/>
      <c r="C521" s="53"/>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9.5" customHeight="1" x14ac:dyDescent="0.25">
      <c r="A522" s="51"/>
      <c r="B522" s="52"/>
      <c r="C522" s="53"/>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9.5" customHeight="1" x14ac:dyDescent="0.25">
      <c r="A523" s="51"/>
      <c r="B523" s="52"/>
      <c r="C523" s="53"/>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9.5" customHeight="1" x14ac:dyDescent="0.25">
      <c r="A524" s="51"/>
      <c r="B524" s="52"/>
      <c r="C524" s="53"/>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9.5" customHeight="1" x14ac:dyDescent="0.25">
      <c r="A525" s="51"/>
      <c r="B525" s="52"/>
      <c r="C525" s="53"/>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9.5" customHeight="1" x14ac:dyDescent="0.25">
      <c r="A526" s="51"/>
      <c r="B526" s="52"/>
      <c r="C526" s="53"/>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9.5" customHeight="1" x14ac:dyDescent="0.25">
      <c r="A527" s="51"/>
      <c r="B527" s="52"/>
      <c r="C527" s="53"/>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9.5" customHeight="1" x14ac:dyDescent="0.25">
      <c r="A528" s="51"/>
      <c r="B528" s="52"/>
      <c r="C528" s="53"/>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9.5" customHeight="1" x14ac:dyDescent="0.25">
      <c r="A529" s="51"/>
      <c r="B529" s="52"/>
      <c r="C529" s="53"/>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9.5" customHeight="1" x14ac:dyDescent="0.25">
      <c r="A530" s="51"/>
      <c r="B530" s="52"/>
      <c r="C530" s="53"/>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9.5" customHeight="1" x14ac:dyDescent="0.25">
      <c r="A531" s="51"/>
      <c r="B531" s="52"/>
      <c r="C531" s="53"/>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9.5" customHeight="1" x14ac:dyDescent="0.25">
      <c r="A532" s="51"/>
      <c r="B532" s="52"/>
      <c r="C532" s="53"/>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9.5" customHeight="1" x14ac:dyDescent="0.25">
      <c r="A533" s="51"/>
      <c r="B533" s="52"/>
      <c r="C533" s="53"/>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9.5" customHeight="1" x14ac:dyDescent="0.25">
      <c r="A534" s="51"/>
      <c r="B534" s="52"/>
      <c r="C534" s="53"/>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9.5" customHeight="1" x14ac:dyDescent="0.25">
      <c r="A535" s="51"/>
      <c r="B535" s="52"/>
      <c r="C535" s="53"/>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9.5" customHeight="1" x14ac:dyDescent="0.25">
      <c r="A536" s="51"/>
      <c r="B536" s="52"/>
      <c r="C536" s="53"/>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9.5" customHeight="1" x14ac:dyDescent="0.25">
      <c r="A537" s="51"/>
      <c r="B537" s="52"/>
      <c r="C537" s="53"/>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9.5" customHeight="1" x14ac:dyDescent="0.25">
      <c r="A538" s="51"/>
      <c r="B538" s="52"/>
      <c r="C538" s="53"/>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9.5" customHeight="1" x14ac:dyDescent="0.25">
      <c r="A539" s="51"/>
      <c r="B539" s="52"/>
      <c r="C539" s="53"/>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9.5" customHeight="1" x14ac:dyDescent="0.25">
      <c r="A540" s="51"/>
      <c r="B540" s="52"/>
      <c r="C540" s="53"/>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9.5" customHeight="1" x14ac:dyDescent="0.25">
      <c r="A541" s="51"/>
      <c r="B541" s="52"/>
      <c r="C541" s="53"/>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9.5" customHeight="1" x14ac:dyDescent="0.25">
      <c r="A542" s="51"/>
      <c r="B542" s="52"/>
      <c r="C542" s="53"/>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9.5" customHeight="1" x14ac:dyDescent="0.25">
      <c r="A543" s="51"/>
      <c r="B543" s="52"/>
      <c r="C543" s="53"/>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9.5" customHeight="1" x14ac:dyDescent="0.25">
      <c r="A544" s="51"/>
      <c r="B544" s="52"/>
      <c r="C544" s="53"/>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9.5" customHeight="1" x14ac:dyDescent="0.25">
      <c r="A545" s="51"/>
      <c r="B545" s="52"/>
      <c r="C545" s="53"/>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9.5" customHeight="1" x14ac:dyDescent="0.25">
      <c r="A546" s="51"/>
      <c r="B546" s="52"/>
      <c r="C546" s="53"/>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9.5" customHeight="1" x14ac:dyDescent="0.25">
      <c r="A547" s="51"/>
      <c r="B547" s="52"/>
      <c r="C547" s="53"/>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9.5" customHeight="1" x14ac:dyDescent="0.25">
      <c r="A548" s="51"/>
      <c r="B548" s="52"/>
      <c r="C548" s="53"/>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9.5" customHeight="1" x14ac:dyDescent="0.25">
      <c r="A549" s="51"/>
      <c r="B549" s="52"/>
      <c r="C549" s="53"/>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9.5" customHeight="1" x14ac:dyDescent="0.25">
      <c r="A550" s="51"/>
      <c r="B550" s="52"/>
      <c r="C550" s="53"/>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9.5" customHeight="1" x14ac:dyDescent="0.25">
      <c r="A551" s="51"/>
      <c r="B551" s="52"/>
      <c r="C551" s="53"/>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9.5" customHeight="1" x14ac:dyDescent="0.25">
      <c r="A552" s="51"/>
      <c r="B552" s="52"/>
      <c r="C552" s="53"/>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9.5" customHeight="1" x14ac:dyDescent="0.25">
      <c r="A553" s="51"/>
      <c r="B553" s="52"/>
      <c r="C553" s="53"/>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9.5" customHeight="1" x14ac:dyDescent="0.25">
      <c r="A554" s="51"/>
      <c r="B554" s="52"/>
      <c r="C554" s="53"/>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9.5" customHeight="1" x14ac:dyDescent="0.25">
      <c r="A555" s="51"/>
      <c r="B555" s="52"/>
      <c r="C555" s="53"/>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9.5" customHeight="1" x14ac:dyDescent="0.25">
      <c r="A556" s="51"/>
      <c r="B556" s="52"/>
      <c r="C556" s="53"/>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9.5" customHeight="1" x14ac:dyDescent="0.25">
      <c r="A557" s="51"/>
      <c r="B557" s="52"/>
      <c r="C557" s="53"/>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9.5" customHeight="1" x14ac:dyDescent="0.25">
      <c r="A558" s="51"/>
      <c r="B558" s="52"/>
      <c r="C558" s="53"/>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9.5" customHeight="1" x14ac:dyDescent="0.25">
      <c r="A559" s="51"/>
      <c r="B559" s="52"/>
      <c r="C559" s="53"/>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9.5" customHeight="1" x14ac:dyDescent="0.25">
      <c r="A560" s="51"/>
      <c r="B560" s="52"/>
      <c r="C560" s="53"/>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9.5" customHeight="1" x14ac:dyDescent="0.25">
      <c r="A561" s="51"/>
      <c r="B561" s="52"/>
      <c r="C561" s="53"/>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9.5" customHeight="1" x14ac:dyDescent="0.25">
      <c r="A562" s="51"/>
      <c r="B562" s="52"/>
      <c r="C562" s="53"/>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9.5" customHeight="1" x14ac:dyDescent="0.25">
      <c r="A563" s="51"/>
      <c r="B563" s="52"/>
      <c r="C563" s="53"/>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9.5" customHeight="1" x14ac:dyDescent="0.25">
      <c r="A564" s="51"/>
      <c r="B564" s="52"/>
      <c r="C564" s="53"/>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9.5" customHeight="1" x14ac:dyDescent="0.25">
      <c r="A565" s="51"/>
      <c r="B565" s="52"/>
      <c r="C565" s="53"/>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9.5" customHeight="1" x14ac:dyDescent="0.25">
      <c r="A566" s="51"/>
      <c r="B566" s="52"/>
      <c r="C566" s="53"/>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9.5" customHeight="1" x14ac:dyDescent="0.25">
      <c r="A567" s="51"/>
      <c r="B567" s="52"/>
      <c r="C567" s="53"/>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9.5" customHeight="1" x14ac:dyDescent="0.25">
      <c r="A568" s="51"/>
      <c r="B568" s="52"/>
      <c r="C568" s="53"/>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9.5" customHeight="1" x14ac:dyDescent="0.25">
      <c r="A569" s="51"/>
      <c r="B569" s="52"/>
      <c r="C569" s="53"/>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9.5" customHeight="1" x14ac:dyDescent="0.25">
      <c r="A570" s="51"/>
      <c r="B570" s="52"/>
      <c r="C570" s="53"/>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9.5" customHeight="1" x14ac:dyDescent="0.25">
      <c r="A571" s="51"/>
      <c r="B571" s="52"/>
      <c r="C571" s="53"/>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9.5" customHeight="1" x14ac:dyDescent="0.25">
      <c r="A572" s="51"/>
      <c r="B572" s="52"/>
      <c r="C572" s="53"/>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9.5" customHeight="1" x14ac:dyDescent="0.25">
      <c r="A573" s="51"/>
      <c r="B573" s="52"/>
      <c r="C573" s="53"/>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9.5" customHeight="1" x14ac:dyDescent="0.25">
      <c r="A574" s="51"/>
      <c r="B574" s="52"/>
      <c r="C574" s="53"/>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9.5" customHeight="1" x14ac:dyDescent="0.25">
      <c r="A575" s="51"/>
      <c r="B575" s="52"/>
      <c r="C575" s="53"/>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9.5" customHeight="1" x14ac:dyDescent="0.25">
      <c r="A576" s="51"/>
      <c r="B576" s="52"/>
      <c r="C576" s="53"/>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9.5" customHeight="1" x14ac:dyDescent="0.25">
      <c r="A577" s="51"/>
      <c r="B577" s="52"/>
      <c r="C577" s="53"/>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9.5" customHeight="1" x14ac:dyDescent="0.25">
      <c r="A578" s="51"/>
      <c r="B578" s="52"/>
      <c r="C578" s="53"/>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9.5" customHeight="1" x14ac:dyDescent="0.25">
      <c r="A579" s="51"/>
      <c r="B579" s="52"/>
      <c r="C579" s="53"/>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9.5" customHeight="1" x14ac:dyDescent="0.25">
      <c r="A580" s="51"/>
      <c r="B580" s="52"/>
      <c r="C580" s="53"/>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9.5" customHeight="1" x14ac:dyDescent="0.25">
      <c r="A581" s="51"/>
      <c r="B581" s="52"/>
      <c r="C581" s="53"/>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9.5" customHeight="1" x14ac:dyDescent="0.25">
      <c r="A582" s="51"/>
      <c r="B582" s="52"/>
      <c r="C582" s="53"/>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9.5" customHeight="1" x14ac:dyDescent="0.25">
      <c r="A583" s="51"/>
      <c r="B583" s="52"/>
      <c r="C583" s="53"/>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9.5" customHeight="1" x14ac:dyDescent="0.25">
      <c r="A584" s="51"/>
      <c r="B584" s="52"/>
      <c r="C584" s="53"/>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9.5" customHeight="1" x14ac:dyDescent="0.25">
      <c r="A585" s="51"/>
      <c r="B585" s="52"/>
      <c r="C585" s="53"/>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9.5" customHeight="1" x14ac:dyDescent="0.25">
      <c r="A586" s="51"/>
      <c r="B586" s="52"/>
      <c r="C586" s="53"/>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9.5" customHeight="1" x14ac:dyDescent="0.25">
      <c r="A587" s="51"/>
      <c r="B587" s="52"/>
      <c r="C587" s="53"/>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9.5" customHeight="1" x14ac:dyDescent="0.25">
      <c r="A588" s="51"/>
      <c r="B588" s="52"/>
      <c r="C588" s="53"/>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9.5" customHeight="1" x14ac:dyDescent="0.25">
      <c r="A589" s="51"/>
      <c r="B589" s="52"/>
      <c r="C589" s="53"/>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9.5" customHeight="1" x14ac:dyDescent="0.25">
      <c r="A590" s="51"/>
      <c r="B590" s="52"/>
      <c r="C590" s="53"/>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9.5" customHeight="1" x14ac:dyDescent="0.25">
      <c r="A591" s="51"/>
      <c r="B591" s="52"/>
      <c r="C591" s="53"/>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9.5" customHeight="1" x14ac:dyDescent="0.25">
      <c r="A592" s="51"/>
      <c r="B592" s="52"/>
      <c r="C592" s="53"/>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9.5" customHeight="1" x14ac:dyDescent="0.25">
      <c r="A593" s="51"/>
      <c r="B593" s="52"/>
      <c r="C593" s="53"/>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9.5" customHeight="1" x14ac:dyDescent="0.25">
      <c r="A594" s="51"/>
      <c r="B594" s="52"/>
      <c r="C594" s="53"/>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9.5" customHeight="1" x14ac:dyDescent="0.25">
      <c r="A595" s="51"/>
      <c r="B595" s="52"/>
      <c r="C595" s="53"/>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9.5" customHeight="1" x14ac:dyDescent="0.25">
      <c r="A596" s="51"/>
      <c r="B596" s="52"/>
      <c r="C596" s="53"/>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9.5" customHeight="1" x14ac:dyDescent="0.25">
      <c r="A597" s="51"/>
      <c r="B597" s="52"/>
      <c r="C597" s="53"/>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9.5" customHeight="1" x14ac:dyDescent="0.25">
      <c r="A598" s="51"/>
      <c r="B598" s="52"/>
      <c r="C598" s="53"/>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9.5" customHeight="1" x14ac:dyDescent="0.25">
      <c r="A599" s="51"/>
      <c r="B599" s="52"/>
      <c r="C599" s="53"/>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9.5" customHeight="1" x14ac:dyDescent="0.25">
      <c r="A600" s="51"/>
      <c r="B600" s="52"/>
      <c r="C600" s="53"/>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9.5" customHeight="1" x14ac:dyDescent="0.25">
      <c r="A601" s="51"/>
      <c r="B601" s="52"/>
      <c r="C601" s="53"/>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9.5" customHeight="1" x14ac:dyDescent="0.25">
      <c r="A602" s="51"/>
      <c r="B602" s="52"/>
      <c r="C602" s="53"/>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9.5" customHeight="1" x14ac:dyDescent="0.25">
      <c r="A603" s="51"/>
      <c r="B603" s="52"/>
      <c r="C603" s="53"/>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9.5" customHeight="1" x14ac:dyDescent="0.25">
      <c r="A604" s="51"/>
      <c r="B604" s="52"/>
      <c r="C604" s="53"/>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9.5" customHeight="1" x14ac:dyDescent="0.25">
      <c r="A605" s="51"/>
      <c r="B605" s="52"/>
      <c r="C605" s="53"/>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9.5" customHeight="1" x14ac:dyDescent="0.25">
      <c r="A606" s="51"/>
      <c r="B606" s="52"/>
      <c r="C606" s="53"/>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9.5" customHeight="1" x14ac:dyDescent="0.25">
      <c r="A607" s="51"/>
      <c r="B607" s="52"/>
      <c r="C607" s="53"/>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9.5" customHeight="1" x14ac:dyDescent="0.25">
      <c r="A608" s="51"/>
      <c r="B608" s="52"/>
      <c r="C608" s="53"/>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9.5" customHeight="1" x14ac:dyDescent="0.25">
      <c r="A609" s="51"/>
      <c r="B609" s="52"/>
      <c r="C609" s="53"/>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9.5" customHeight="1" x14ac:dyDescent="0.25">
      <c r="A610" s="51"/>
      <c r="B610" s="52"/>
      <c r="C610" s="53"/>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9.5" customHeight="1" x14ac:dyDescent="0.25">
      <c r="A611" s="51"/>
      <c r="B611" s="52"/>
      <c r="C611" s="53"/>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9.5" customHeight="1" x14ac:dyDescent="0.25">
      <c r="A612" s="51"/>
      <c r="B612" s="52"/>
      <c r="C612" s="53"/>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9.5" customHeight="1" x14ac:dyDescent="0.25">
      <c r="A613" s="51"/>
      <c r="B613" s="52"/>
      <c r="C613" s="53"/>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9.5" customHeight="1" x14ac:dyDescent="0.25">
      <c r="A614" s="51"/>
      <c r="B614" s="52"/>
      <c r="C614" s="53"/>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9.5" customHeight="1" x14ac:dyDescent="0.25">
      <c r="A615" s="51"/>
      <c r="B615" s="52"/>
      <c r="C615" s="53"/>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9.5" customHeight="1" x14ac:dyDescent="0.25">
      <c r="A616" s="51"/>
      <c r="B616" s="52"/>
      <c r="C616" s="53"/>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9.5" customHeight="1" x14ac:dyDescent="0.25">
      <c r="A617" s="51"/>
      <c r="B617" s="52"/>
      <c r="C617" s="53"/>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9.5" customHeight="1" x14ac:dyDescent="0.25">
      <c r="A618" s="51"/>
      <c r="B618" s="52"/>
      <c r="C618" s="53"/>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9.5" customHeight="1" x14ac:dyDescent="0.25">
      <c r="A619" s="51"/>
      <c r="B619" s="52"/>
      <c r="C619" s="53"/>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9.5" customHeight="1" x14ac:dyDescent="0.25">
      <c r="A620" s="51"/>
      <c r="B620" s="52"/>
      <c r="C620" s="53"/>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9.5" customHeight="1" x14ac:dyDescent="0.25">
      <c r="A621" s="51"/>
      <c r="B621" s="52"/>
      <c r="C621" s="53"/>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9.5" customHeight="1" x14ac:dyDescent="0.25">
      <c r="A622" s="51"/>
      <c r="B622" s="52"/>
      <c r="C622" s="53"/>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9.5" customHeight="1" x14ac:dyDescent="0.25">
      <c r="A623" s="51"/>
      <c r="B623" s="52"/>
      <c r="C623" s="53"/>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9.5" customHeight="1" x14ac:dyDescent="0.25">
      <c r="A624" s="51"/>
      <c r="B624" s="52"/>
      <c r="C624" s="53"/>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9.5" customHeight="1" x14ac:dyDescent="0.25">
      <c r="A625" s="51"/>
      <c r="B625" s="52"/>
      <c r="C625" s="53"/>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9.5" customHeight="1" x14ac:dyDescent="0.25">
      <c r="A626" s="51"/>
      <c r="B626" s="52"/>
      <c r="C626" s="53"/>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9.5" customHeight="1" x14ac:dyDescent="0.25">
      <c r="A627" s="51"/>
      <c r="B627" s="52"/>
      <c r="C627" s="53"/>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9.5" customHeight="1" x14ac:dyDescent="0.25">
      <c r="A628" s="51"/>
      <c r="B628" s="52"/>
      <c r="C628" s="53"/>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9.5" customHeight="1" x14ac:dyDescent="0.25">
      <c r="A629" s="51"/>
      <c r="B629" s="52"/>
      <c r="C629" s="53"/>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9.5" customHeight="1" x14ac:dyDescent="0.25">
      <c r="A630" s="51"/>
      <c r="B630" s="52"/>
      <c r="C630" s="53"/>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9.5" customHeight="1" x14ac:dyDescent="0.25">
      <c r="A631" s="51"/>
      <c r="B631" s="52"/>
      <c r="C631" s="53"/>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9.5" customHeight="1" x14ac:dyDescent="0.25">
      <c r="A632" s="51"/>
      <c r="B632" s="52"/>
      <c r="C632" s="53"/>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9.5" customHeight="1" x14ac:dyDescent="0.25">
      <c r="A633" s="51"/>
      <c r="B633" s="52"/>
      <c r="C633" s="53"/>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9.5" customHeight="1" x14ac:dyDescent="0.25">
      <c r="A634" s="51"/>
      <c r="B634" s="52"/>
      <c r="C634" s="53"/>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9.5" customHeight="1" x14ac:dyDescent="0.25">
      <c r="A635" s="51"/>
      <c r="B635" s="52"/>
      <c r="C635" s="53"/>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9.5" customHeight="1" x14ac:dyDescent="0.25">
      <c r="A636" s="51"/>
      <c r="B636" s="52"/>
      <c r="C636" s="53"/>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9.5" customHeight="1" x14ac:dyDescent="0.25">
      <c r="A637" s="51"/>
      <c r="B637" s="52"/>
      <c r="C637" s="53"/>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9.5" customHeight="1" x14ac:dyDescent="0.25">
      <c r="A638" s="51"/>
      <c r="B638" s="52"/>
      <c r="C638" s="53"/>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9.5" customHeight="1" x14ac:dyDescent="0.25">
      <c r="A639" s="51"/>
      <c r="B639" s="52"/>
      <c r="C639" s="53"/>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9.5" customHeight="1" x14ac:dyDescent="0.25">
      <c r="A640" s="51"/>
      <c r="B640" s="52"/>
      <c r="C640" s="53"/>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9.5" customHeight="1" x14ac:dyDescent="0.25">
      <c r="A641" s="51"/>
      <c r="B641" s="52"/>
      <c r="C641" s="53"/>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9.5" customHeight="1" x14ac:dyDescent="0.25">
      <c r="A642" s="51"/>
      <c r="B642" s="52"/>
      <c r="C642" s="53"/>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9.5" customHeight="1" x14ac:dyDescent="0.25">
      <c r="A643" s="51"/>
      <c r="B643" s="52"/>
      <c r="C643" s="53"/>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9.5" customHeight="1" x14ac:dyDescent="0.25">
      <c r="A644" s="51"/>
      <c r="B644" s="52"/>
      <c r="C644" s="53"/>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9.5" customHeight="1" x14ac:dyDescent="0.25">
      <c r="A645" s="51"/>
      <c r="B645" s="52"/>
      <c r="C645" s="53"/>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9.5" customHeight="1" x14ac:dyDescent="0.25">
      <c r="A646" s="51"/>
      <c r="B646" s="52"/>
      <c r="C646" s="53"/>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9.5" customHeight="1" x14ac:dyDescent="0.25">
      <c r="A647" s="51"/>
      <c r="B647" s="52"/>
      <c r="C647" s="53"/>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9.5" customHeight="1" x14ac:dyDescent="0.25">
      <c r="A648" s="51"/>
      <c r="B648" s="52"/>
      <c r="C648" s="53"/>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9.5" customHeight="1" x14ac:dyDescent="0.25">
      <c r="A649" s="51"/>
      <c r="B649" s="52"/>
      <c r="C649" s="53"/>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9.5" customHeight="1" x14ac:dyDescent="0.25">
      <c r="A650" s="51"/>
      <c r="B650" s="52"/>
      <c r="C650" s="53"/>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9.5" customHeight="1" x14ac:dyDescent="0.25">
      <c r="A651" s="51"/>
      <c r="B651" s="52"/>
      <c r="C651" s="53"/>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9.5" customHeight="1" x14ac:dyDescent="0.25">
      <c r="A652" s="51"/>
      <c r="B652" s="52"/>
      <c r="C652" s="53"/>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9.5" customHeight="1" x14ac:dyDescent="0.25">
      <c r="A653" s="51"/>
      <c r="B653" s="52"/>
      <c r="C653" s="53"/>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9.5" customHeight="1" x14ac:dyDescent="0.25">
      <c r="A654" s="51"/>
      <c r="B654" s="52"/>
      <c r="C654" s="53"/>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9.5" customHeight="1" x14ac:dyDescent="0.25">
      <c r="A655" s="51"/>
      <c r="B655" s="52"/>
      <c r="C655" s="53"/>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9.5" customHeight="1" x14ac:dyDescent="0.25">
      <c r="A656" s="51"/>
      <c r="B656" s="52"/>
      <c r="C656" s="53"/>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9.5" customHeight="1" x14ac:dyDescent="0.25">
      <c r="A657" s="51"/>
      <c r="B657" s="52"/>
      <c r="C657" s="53"/>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9.5" customHeight="1" x14ac:dyDescent="0.25">
      <c r="A658" s="51"/>
      <c r="B658" s="52"/>
      <c r="C658" s="53"/>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9.5" customHeight="1" x14ac:dyDescent="0.25">
      <c r="A659" s="51"/>
      <c r="B659" s="52"/>
      <c r="C659" s="53"/>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9.5" customHeight="1" x14ac:dyDescent="0.25">
      <c r="A660" s="51"/>
      <c r="B660" s="52"/>
      <c r="C660" s="53"/>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9.5" customHeight="1" x14ac:dyDescent="0.25">
      <c r="A661" s="51"/>
      <c r="B661" s="52"/>
      <c r="C661" s="53"/>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9.5" customHeight="1" x14ac:dyDescent="0.25">
      <c r="A662" s="51"/>
      <c r="B662" s="52"/>
      <c r="C662" s="53"/>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9.5" customHeight="1" x14ac:dyDescent="0.25">
      <c r="A663" s="51"/>
      <c r="B663" s="52"/>
      <c r="C663" s="53"/>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9.5" customHeight="1" x14ac:dyDescent="0.25">
      <c r="A664" s="51"/>
      <c r="B664" s="52"/>
      <c r="C664" s="53"/>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9.5" customHeight="1" x14ac:dyDescent="0.25">
      <c r="A665" s="51"/>
      <c r="B665" s="52"/>
      <c r="C665" s="53"/>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9.5" customHeight="1" x14ac:dyDescent="0.25">
      <c r="A666" s="51"/>
      <c r="B666" s="52"/>
      <c r="C666" s="53"/>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9.5" customHeight="1" x14ac:dyDescent="0.25">
      <c r="A667" s="51"/>
      <c r="B667" s="52"/>
      <c r="C667" s="53"/>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9.5" customHeight="1" x14ac:dyDescent="0.25">
      <c r="A668" s="51"/>
      <c r="B668" s="52"/>
      <c r="C668" s="53"/>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9.5" customHeight="1" x14ac:dyDescent="0.25">
      <c r="A669" s="51"/>
      <c r="B669" s="52"/>
      <c r="C669" s="53"/>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9.5" customHeight="1" x14ac:dyDescent="0.25">
      <c r="A670" s="51"/>
      <c r="B670" s="52"/>
      <c r="C670" s="53"/>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9.5" customHeight="1" x14ac:dyDescent="0.25">
      <c r="A671" s="51"/>
      <c r="B671" s="52"/>
      <c r="C671" s="53"/>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9.5" customHeight="1" x14ac:dyDescent="0.25">
      <c r="A672" s="51"/>
      <c r="B672" s="52"/>
      <c r="C672" s="53"/>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9.5" customHeight="1" x14ac:dyDescent="0.25">
      <c r="A673" s="51"/>
      <c r="B673" s="52"/>
      <c r="C673" s="53"/>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9.5" customHeight="1" x14ac:dyDescent="0.25">
      <c r="A674" s="51"/>
      <c r="B674" s="52"/>
      <c r="C674" s="53"/>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9.5" customHeight="1" x14ac:dyDescent="0.25">
      <c r="A675" s="51"/>
      <c r="B675" s="52"/>
      <c r="C675" s="53"/>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9.5" customHeight="1" x14ac:dyDescent="0.25">
      <c r="A676" s="51"/>
      <c r="B676" s="52"/>
      <c r="C676" s="53"/>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9.5" customHeight="1" x14ac:dyDescent="0.25">
      <c r="A677" s="51"/>
      <c r="B677" s="52"/>
      <c r="C677" s="53"/>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9.5" customHeight="1" x14ac:dyDescent="0.25">
      <c r="A678" s="51"/>
      <c r="B678" s="52"/>
      <c r="C678" s="53"/>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9.5" customHeight="1" x14ac:dyDescent="0.25">
      <c r="A679" s="51"/>
      <c r="B679" s="52"/>
      <c r="C679" s="53"/>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9.5" customHeight="1" x14ac:dyDescent="0.25">
      <c r="A680" s="51"/>
      <c r="B680" s="52"/>
      <c r="C680" s="53"/>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9.5" customHeight="1" x14ac:dyDescent="0.25">
      <c r="A681" s="51"/>
      <c r="B681" s="52"/>
      <c r="C681" s="53"/>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9.5" customHeight="1" x14ac:dyDescent="0.25">
      <c r="A682" s="51"/>
      <c r="B682" s="52"/>
      <c r="C682" s="53"/>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9.5" customHeight="1" x14ac:dyDescent="0.25">
      <c r="A683" s="51"/>
      <c r="B683" s="52"/>
      <c r="C683" s="53"/>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9.5" customHeight="1" x14ac:dyDescent="0.25">
      <c r="A684" s="51"/>
      <c r="B684" s="52"/>
      <c r="C684" s="53"/>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9.5" customHeight="1" x14ac:dyDescent="0.25">
      <c r="A685" s="51"/>
      <c r="B685" s="52"/>
      <c r="C685" s="53"/>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9.5" customHeight="1" x14ac:dyDescent="0.25">
      <c r="A686" s="51"/>
      <c r="B686" s="52"/>
      <c r="C686" s="53"/>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9.5" customHeight="1" x14ac:dyDescent="0.25">
      <c r="A687" s="51"/>
      <c r="B687" s="52"/>
      <c r="C687" s="53"/>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9.5" customHeight="1" x14ac:dyDescent="0.25">
      <c r="A688" s="51"/>
      <c r="B688" s="52"/>
      <c r="C688" s="53"/>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9.5" customHeight="1" x14ac:dyDescent="0.25">
      <c r="A689" s="51"/>
      <c r="B689" s="52"/>
      <c r="C689" s="53"/>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9.5" customHeight="1" x14ac:dyDescent="0.25">
      <c r="A690" s="51"/>
      <c r="B690" s="52"/>
      <c r="C690" s="53"/>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9.5" customHeight="1" x14ac:dyDescent="0.25">
      <c r="A691" s="51"/>
      <c r="B691" s="52"/>
      <c r="C691" s="53"/>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9.5" customHeight="1" x14ac:dyDescent="0.25">
      <c r="A692" s="51"/>
      <c r="B692" s="52"/>
      <c r="C692" s="53"/>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9.5" customHeight="1" x14ac:dyDescent="0.25">
      <c r="A693" s="51"/>
      <c r="B693" s="52"/>
      <c r="C693" s="53"/>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9.5" customHeight="1" x14ac:dyDescent="0.25">
      <c r="A694" s="51"/>
      <c r="B694" s="52"/>
      <c r="C694" s="53"/>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9.5" customHeight="1" x14ac:dyDescent="0.25">
      <c r="A695" s="51"/>
      <c r="B695" s="52"/>
      <c r="C695" s="53"/>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9.5" customHeight="1" x14ac:dyDescent="0.25">
      <c r="A696" s="51"/>
      <c r="B696" s="52"/>
      <c r="C696" s="53"/>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9.5" customHeight="1" x14ac:dyDescent="0.25">
      <c r="A697" s="51"/>
      <c r="B697" s="52"/>
      <c r="C697" s="53"/>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9.5" customHeight="1" x14ac:dyDescent="0.25">
      <c r="A698" s="51"/>
      <c r="B698" s="52"/>
      <c r="C698" s="53"/>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9.5" customHeight="1" x14ac:dyDescent="0.25">
      <c r="A699" s="51"/>
      <c r="B699" s="52"/>
      <c r="C699" s="53"/>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9.5" customHeight="1" x14ac:dyDescent="0.25">
      <c r="A700" s="51"/>
      <c r="B700" s="52"/>
      <c r="C700" s="53"/>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9.5" customHeight="1" x14ac:dyDescent="0.25">
      <c r="A701" s="51"/>
      <c r="B701" s="52"/>
      <c r="C701" s="53"/>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9.5" customHeight="1" x14ac:dyDescent="0.25">
      <c r="A702" s="51"/>
      <c r="B702" s="52"/>
      <c r="C702" s="53"/>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9.5" customHeight="1" x14ac:dyDescent="0.25">
      <c r="A703" s="51"/>
      <c r="B703" s="52"/>
      <c r="C703" s="53"/>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9.5" customHeight="1" x14ac:dyDescent="0.25">
      <c r="A704" s="51"/>
      <c r="B704" s="52"/>
      <c r="C704" s="53"/>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9.5" customHeight="1" x14ac:dyDescent="0.25">
      <c r="A705" s="51"/>
      <c r="B705" s="52"/>
      <c r="C705" s="53"/>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9.5" customHeight="1" x14ac:dyDescent="0.25">
      <c r="A706" s="51"/>
      <c r="B706" s="52"/>
      <c r="C706" s="53"/>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9.5" customHeight="1" x14ac:dyDescent="0.25">
      <c r="A707" s="51"/>
      <c r="B707" s="52"/>
      <c r="C707" s="53"/>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9.5" customHeight="1" x14ac:dyDescent="0.25">
      <c r="A708" s="51"/>
      <c r="B708" s="52"/>
      <c r="C708" s="53"/>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9.5" customHeight="1" x14ac:dyDescent="0.25">
      <c r="A709" s="51"/>
      <c r="B709" s="52"/>
      <c r="C709" s="53"/>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9.5" customHeight="1" x14ac:dyDescent="0.25">
      <c r="A710" s="51"/>
      <c r="B710" s="52"/>
      <c r="C710" s="53"/>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9.5" customHeight="1" x14ac:dyDescent="0.25">
      <c r="A711" s="51"/>
      <c r="B711" s="52"/>
      <c r="C711" s="53"/>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9.5" customHeight="1" x14ac:dyDescent="0.25">
      <c r="A712" s="51"/>
      <c r="B712" s="52"/>
      <c r="C712" s="53"/>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9.5" customHeight="1" x14ac:dyDescent="0.25">
      <c r="A713" s="51"/>
      <c r="B713" s="52"/>
      <c r="C713" s="53"/>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9.5" customHeight="1" x14ac:dyDescent="0.25">
      <c r="A714" s="51"/>
      <c r="B714" s="52"/>
      <c r="C714" s="53"/>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9.5" customHeight="1" x14ac:dyDescent="0.25">
      <c r="A715" s="51"/>
      <c r="B715" s="52"/>
      <c r="C715" s="53"/>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9.5" customHeight="1" x14ac:dyDescent="0.25">
      <c r="A716" s="51"/>
      <c r="B716" s="52"/>
      <c r="C716" s="53"/>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9.5" customHeight="1" x14ac:dyDescent="0.25">
      <c r="A717" s="51"/>
      <c r="B717" s="52"/>
      <c r="C717" s="53"/>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9.5" customHeight="1" x14ac:dyDescent="0.25">
      <c r="A718" s="51"/>
      <c r="B718" s="52"/>
      <c r="C718" s="53"/>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9.5" customHeight="1" x14ac:dyDescent="0.25">
      <c r="A719" s="51"/>
      <c r="B719" s="52"/>
      <c r="C719" s="53"/>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9.5" customHeight="1" x14ac:dyDescent="0.25">
      <c r="A720" s="51"/>
      <c r="B720" s="52"/>
      <c r="C720" s="53"/>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9.5" customHeight="1" x14ac:dyDescent="0.25">
      <c r="A721" s="51"/>
      <c r="B721" s="52"/>
      <c r="C721" s="53"/>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9.5" customHeight="1" x14ac:dyDescent="0.25">
      <c r="A722" s="51"/>
      <c r="B722" s="52"/>
      <c r="C722" s="53"/>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9.5" customHeight="1" x14ac:dyDescent="0.25">
      <c r="A723" s="51"/>
      <c r="B723" s="52"/>
      <c r="C723" s="53"/>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9.5" customHeight="1" x14ac:dyDescent="0.25">
      <c r="A724" s="51"/>
      <c r="B724" s="52"/>
      <c r="C724" s="53"/>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9.5" customHeight="1" x14ac:dyDescent="0.25">
      <c r="A725" s="51"/>
      <c r="B725" s="52"/>
      <c r="C725" s="53"/>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9.5" customHeight="1" x14ac:dyDescent="0.25">
      <c r="A726" s="51"/>
      <c r="B726" s="52"/>
      <c r="C726" s="53"/>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9.5" customHeight="1" x14ac:dyDescent="0.25">
      <c r="A727" s="51"/>
      <c r="B727" s="52"/>
      <c r="C727" s="53"/>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ht="19.5" customHeight="1" x14ac:dyDescent="0.25">
      <c r="A728" s="51"/>
      <c r="B728" s="52"/>
      <c r="C728" s="53"/>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ht="19.5" customHeight="1" x14ac:dyDescent="0.25">
      <c r="A729" s="51"/>
      <c r="B729" s="52"/>
      <c r="C729" s="53"/>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ht="19.5" customHeight="1" x14ac:dyDescent="0.25">
      <c r="A730" s="51"/>
      <c r="B730" s="52"/>
      <c r="C730" s="53"/>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ht="19.5" customHeight="1" x14ac:dyDescent="0.25">
      <c r="A731" s="51"/>
      <c r="B731" s="52"/>
      <c r="C731" s="53"/>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ht="19.5" customHeight="1" x14ac:dyDescent="0.25">
      <c r="A732" s="51"/>
      <c r="B732" s="52"/>
      <c r="C732" s="53"/>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ht="19.5" customHeight="1" x14ac:dyDescent="0.25">
      <c r="A733" s="51"/>
      <c r="B733" s="52"/>
      <c r="C733" s="53"/>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ht="19.5" customHeight="1" x14ac:dyDescent="0.25">
      <c r="A734" s="51"/>
      <c r="B734" s="52"/>
      <c r="C734" s="53"/>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ht="19.5" customHeight="1" x14ac:dyDescent="0.25">
      <c r="A735" s="51"/>
      <c r="B735" s="52"/>
      <c r="C735" s="53"/>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ht="19.5" customHeight="1" x14ac:dyDescent="0.25">
      <c r="A736" s="51"/>
      <c r="B736" s="52"/>
      <c r="C736" s="53"/>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ht="19.5" customHeight="1" x14ac:dyDescent="0.25">
      <c r="A737" s="51"/>
      <c r="B737" s="52"/>
      <c r="C737" s="53"/>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ht="19.5" customHeight="1" x14ac:dyDescent="0.25">
      <c r="A738" s="51"/>
      <c r="B738" s="52"/>
      <c r="C738" s="53"/>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ht="19.5" customHeight="1" x14ac:dyDescent="0.25">
      <c r="A739" s="51"/>
      <c r="B739" s="52"/>
      <c r="C739" s="53"/>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ht="19.5" customHeight="1" x14ac:dyDescent="0.25">
      <c r="A740" s="51"/>
      <c r="B740" s="52"/>
      <c r="C740" s="53"/>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ht="19.5" customHeight="1" x14ac:dyDescent="0.25">
      <c r="A741" s="51"/>
      <c r="B741" s="52"/>
      <c r="C741" s="53"/>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ht="19.5" customHeight="1" x14ac:dyDescent="0.25">
      <c r="A742" s="51"/>
      <c r="B742" s="52"/>
      <c r="C742" s="53"/>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ht="19.5" customHeight="1" x14ac:dyDescent="0.25">
      <c r="A743" s="51"/>
      <c r="B743" s="52"/>
      <c r="C743" s="53"/>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ht="19.5" customHeight="1" x14ac:dyDescent="0.25">
      <c r="A744" s="51"/>
      <c r="B744" s="52"/>
      <c r="C744" s="53"/>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ht="19.5" customHeight="1" x14ac:dyDescent="0.25">
      <c r="A745" s="51"/>
      <c r="B745" s="52"/>
      <c r="C745" s="53"/>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ht="19.5" customHeight="1" x14ac:dyDescent="0.25">
      <c r="A746" s="51"/>
      <c r="B746" s="52"/>
      <c r="C746" s="53"/>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ht="19.5" customHeight="1" x14ac:dyDescent="0.25">
      <c r="A747" s="51"/>
      <c r="B747" s="52"/>
      <c r="C747" s="53"/>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ht="19.5" customHeight="1" x14ac:dyDescent="0.25">
      <c r="A748" s="51"/>
      <c r="B748" s="52"/>
      <c r="C748" s="53"/>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ht="19.5" customHeight="1" x14ac:dyDescent="0.25">
      <c r="A749" s="51"/>
      <c r="B749" s="52"/>
      <c r="C749" s="53"/>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ht="19.5" customHeight="1" x14ac:dyDescent="0.25">
      <c r="A750" s="51"/>
      <c r="B750" s="52"/>
      <c r="C750" s="53"/>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ht="19.5" customHeight="1" x14ac:dyDescent="0.25">
      <c r="A751" s="51"/>
      <c r="B751" s="52"/>
      <c r="C751" s="53"/>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ht="19.5" customHeight="1" x14ac:dyDescent="0.25">
      <c r="A752" s="51"/>
      <c r="B752" s="52"/>
      <c r="C752" s="53"/>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ht="19.5" customHeight="1" x14ac:dyDescent="0.25">
      <c r="A753" s="51"/>
      <c r="B753" s="52"/>
      <c r="C753" s="53"/>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ht="19.5" customHeight="1" x14ac:dyDescent="0.25">
      <c r="A754" s="51"/>
      <c r="B754" s="52"/>
      <c r="C754" s="53"/>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ht="19.5" customHeight="1" x14ac:dyDescent="0.25">
      <c r="A755" s="51"/>
      <c r="B755" s="52"/>
      <c r="C755" s="53"/>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ht="19.5" customHeight="1" x14ac:dyDescent="0.25">
      <c r="A756" s="51"/>
      <c r="B756" s="52"/>
      <c r="C756" s="53"/>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ht="19.5" customHeight="1" x14ac:dyDescent="0.25">
      <c r="A757" s="51"/>
      <c r="B757" s="52"/>
      <c r="C757" s="53"/>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ht="19.5" customHeight="1" x14ac:dyDescent="0.25">
      <c r="A758" s="51"/>
      <c r="B758" s="52"/>
      <c r="C758" s="53"/>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ht="19.5" customHeight="1" x14ac:dyDescent="0.25">
      <c r="A759" s="51"/>
      <c r="B759" s="52"/>
      <c r="C759" s="53"/>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ht="19.5" customHeight="1" x14ac:dyDescent="0.25">
      <c r="A760" s="51"/>
      <c r="B760" s="52"/>
      <c r="C760" s="53"/>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ht="19.5" customHeight="1" x14ac:dyDescent="0.25">
      <c r="A761" s="51"/>
      <c r="B761" s="52"/>
      <c r="C761" s="53"/>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ht="19.5" customHeight="1" x14ac:dyDescent="0.25">
      <c r="A762" s="51"/>
      <c r="B762" s="52"/>
      <c r="C762" s="53"/>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ht="19.5" customHeight="1" x14ac:dyDescent="0.25">
      <c r="A763" s="51"/>
      <c r="B763" s="52"/>
      <c r="C763" s="53"/>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ht="19.5" customHeight="1" x14ac:dyDescent="0.25">
      <c r="A764" s="51"/>
      <c r="B764" s="52"/>
      <c r="C764" s="53"/>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ht="19.5" customHeight="1" x14ac:dyDescent="0.25">
      <c r="A765" s="51"/>
      <c r="B765" s="52"/>
      <c r="C765" s="53"/>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ht="19.5" customHeight="1" x14ac:dyDescent="0.25">
      <c r="A766" s="51"/>
      <c r="B766" s="52"/>
      <c r="C766" s="53"/>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ht="19.5" customHeight="1" x14ac:dyDescent="0.25">
      <c r="A767" s="51"/>
      <c r="B767" s="52"/>
      <c r="C767" s="53"/>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ht="19.5" customHeight="1" x14ac:dyDescent="0.25">
      <c r="A768" s="51"/>
      <c r="B768" s="52"/>
      <c r="C768" s="53"/>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ht="19.5" customHeight="1" x14ac:dyDescent="0.25">
      <c r="A769" s="51"/>
      <c r="B769" s="52"/>
      <c r="C769" s="53"/>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ht="19.5" customHeight="1" x14ac:dyDescent="0.25">
      <c r="A770" s="51"/>
      <c r="B770" s="52"/>
      <c r="C770" s="53"/>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ht="19.5" customHeight="1" x14ac:dyDescent="0.25">
      <c r="A771" s="51"/>
      <c r="B771" s="52"/>
      <c r="C771" s="53"/>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ht="19.5" customHeight="1" x14ac:dyDescent="0.25">
      <c r="A772" s="51"/>
      <c r="B772" s="52"/>
      <c r="C772" s="53"/>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ht="19.5" customHeight="1" x14ac:dyDescent="0.25">
      <c r="A773" s="51"/>
      <c r="B773" s="52"/>
      <c r="C773" s="53"/>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ht="19.5" customHeight="1" x14ac:dyDescent="0.25">
      <c r="A774" s="51"/>
      <c r="B774" s="52"/>
      <c r="C774" s="53"/>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ht="19.5" customHeight="1" x14ac:dyDescent="0.25">
      <c r="A775" s="51"/>
      <c r="B775" s="52"/>
      <c r="C775" s="53"/>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ht="19.5" customHeight="1" x14ac:dyDescent="0.25">
      <c r="A776" s="51"/>
      <c r="B776" s="52"/>
      <c r="C776" s="53"/>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ht="19.5" customHeight="1" x14ac:dyDescent="0.25">
      <c r="A777" s="51"/>
      <c r="B777" s="52"/>
      <c r="C777" s="53"/>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ht="19.5" customHeight="1" x14ac:dyDescent="0.25">
      <c r="A778" s="51"/>
      <c r="B778" s="52"/>
      <c r="C778" s="53"/>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ht="19.5" customHeight="1" x14ac:dyDescent="0.25">
      <c r="A779" s="51"/>
      <c r="B779" s="52"/>
      <c r="C779" s="53"/>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ht="19.5" customHeight="1" x14ac:dyDescent="0.25">
      <c r="A780" s="51"/>
      <c r="B780" s="52"/>
      <c r="C780" s="53"/>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ht="19.5" customHeight="1" x14ac:dyDescent="0.25">
      <c r="A781" s="51"/>
      <c r="B781" s="52"/>
      <c r="C781" s="53"/>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ht="19.5" customHeight="1" x14ac:dyDescent="0.25">
      <c r="A782" s="51"/>
      <c r="B782" s="52"/>
      <c r="C782" s="53"/>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ht="19.5" customHeight="1" x14ac:dyDescent="0.25">
      <c r="A783" s="51"/>
      <c r="B783" s="52"/>
      <c r="C783" s="53"/>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ht="19.5" customHeight="1" x14ac:dyDescent="0.25">
      <c r="A784" s="51"/>
      <c r="B784" s="52"/>
      <c r="C784" s="53"/>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ht="19.5" customHeight="1" x14ac:dyDescent="0.25">
      <c r="A785" s="51"/>
      <c r="B785" s="52"/>
      <c r="C785" s="53"/>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ht="19.5" customHeight="1" x14ac:dyDescent="0.25">
      <c r="A786" s="51"/>
      <c r="B786" s="52"/>
      <c r="C786" s="53"/>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ht="19.5" customHeight="1" x14ac:dyDescent="0.25">
      <c r="A787" s="51"/>
      <c r="B787" s="52"/>
      <c r="C787" s="53"/>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ht="19.5" customHeight="1" x14ac:dyDescent="0.25">
      <c r="A788" s="51"/>
      <c r="B788" s="52"/>
      <c r="C788" s="53"/>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ht="19.5" customHeight="1" x14ac:dyDescent="0.25">
      <c r="A789" s="51"/>
      <c r="B789" s="52"/>
      <c r="C789" s="53"/>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ht="19.5" customHeight="1" x14ac:dyDescent="0.25">
      <c r="A790" s="51"/>
      <c r="B790" s="52"/>
      <c r="C790" s="53"/>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ht="19.5" customHeight="1" x14ac:dyDescent="0.25">
      <c r="A791" s="51"/>
      <c r="B791" s="52"/>
      <c r="C791" s="53"/>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ht="19.5" customHeight="1" x14ac:dyDescent="0.25">
      <c r="A792" s="51"/>
      <c r="B792" s="52"/>
      <c r="C792" s="53"/>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ht="19.5" customHeight="1" x14ac:dyDescent="0.25">
      <c r="A793" s="51"/>
      <c r="B793" s="52"/>
      <c r="C793" s="53"/>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ht="19.5" customHeight="1" x14ac:dyDescent="0.25">
      <c r="A794" s="51"/>
      <c r="B794" s="52"/>
      <c r="C794" s="53"/>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ht="19.5" customHeight="1" x14ac:dyDescent="0.25">
      <c r="A795" s="51"/>
      <c r="B795" s="52"/>
      <c r="C795" s="53"/>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ht="19.5" customHeight="1" x14ac:dyDescent="0.25">
      <c r="A796" s="51"/>
      <c r="B796" s="52"/>
      <c r="C796" s="53"/>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ht="19.5" customHeight="1" x14ac:dyDescent="0.25">
      <c r="A797" s="51"/>
      <c r="B797" s="52"/>
      <c r="C797" s="53"/>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ht="19.5" customHeight="1" x14ac:dyDescent="0.25">
      <c r="A798" s="51"/>
      <c r="B798" s="52"/>
      <c r="C798" s="53"/>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ht="19.5" customHeight="1" x14ac:dyDescent="0.25">
      <c r="A799" s="51"/>
      <c r="B799" s="52"/>
      <c r="C799" s="53"/>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ht="19.5" customHeight="1" x14ac:dyDescent="0.25">
      <c r="A800" s="51"/>
      <c r="B800" s="52"/>
      <c r="C800" s="53"/>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ht="19.5" customHeight="1" x14ac:dyDescent="0.25">
      <c r="A801" s="51"/>
      <c r="B801" s="52"/>
      <c r="C801" s="53"/>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ht="19.5" customHeight="1" x14ac:dyDescent="0.25">
      <c r="A802" s="51"/>
      <c r="B802" s="52"/>
      <c r="C802" s="53"/>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ht="19.5" customHeight="1" x14ac:dyDescent="0.25">
      <c r="A803" s="51"/>
      <c r="B803" s="52"/>
      <c r="C803" s="53"/>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ht="19.5" customHeight="1" x14ac:dyDescent="0.25">
      <c r="A804" s="51"/>
      <c r="B804" s="52"/>
      <c r="C804" s="53"/>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ht="19.5" customHeight="1" x14ac:dyDescent="0.25">
      <c r="A805" s="51"/>
      <c r="B805" s="52"/>
      <c r="C805" s="53"/>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ht="19.5" customHeight="1" x14ac:dyDescent="0.25">
      <c r="A806" s="51"/>
      <c r="B806" s="52"/>
      <c r="C806" s="53"/>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ht="19.5" customHeight="1" x14ac:dyDescent="0.25">
      <c r="A807" s="51"/>
      <c r="B807" s="52"/>
      <c r="C807" s="53"/>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ht="19.5" customHeight="1" x14ac:dyDescent="0.25">
      <c r="A808" s="51"/>
      <c r="B808" s="52"/>
      <c r="C808" s="53"/>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ht="19.5" customHeight="1" x14ac:dyDescent="0.25">
      <c r="A809" s="51"/>
      <c r="B809" s="52"/>
      <c r="C809" s="53"/>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ht="19.5" customHeight="1" x14ac:dyDescent="0.25">
      <c r="A810" s="51"/>
      <c r="B810" s="52"/>
      <c r="C810" s="53"/>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ht="19.5" customHeight="1" x14ac:dyDescent="0.25">
      <c r="A811" s="51"/>
      <c r="B811" s="52"/>
      <c r="C811" s="53"/>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ht="19.5" customHeight="1" x14ac:dyDescent="0.25">
      <c r="A812" s="51"/>
      <c r="B812" s="52"/>
      <c r="C812" s="53"/>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ht="19.5" customHeight="1" x14ac:dyDescent="0.25">
      <c r="A813" s="51"/>
      <c r="B813" s="52"/>
      <c r="C813" s="53"/>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ht="19.5" customHeight="1" x14ac:dyDescent="0.25">
      <c r="A814" s="51"/>
      <c r="B814" s="52"/>
      <c r="C814" s="53"/>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ht="19.5" customHeight="1" x14ac:dyDescent="0.25">
      <c r="A815" s="51"/>
      <c r="B815" s="52"/>
      <c r="C815" s="53"/>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ht="19.5" customHeight="1" x14ac:dyDescent="0.25">
      <c r="A816" s="51"/>
      <c r="B816" s="52"/>
      <c r="C816" s="53"/>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ht="19.5" customHeight="1" x14ac:dyDescent="0.25">
      <c r="A817" s="51"/>
      <c r="B817" s="52"/>
      <c r="C817" s="53"/>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ht="19.5" customHeight="1" x14ac:dyDescent="0.25">
      <c r="A818" s="51"/>
      <c r="B818" s="52"/>
      <c r="C818" s="53"/>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ht="19.5" customHeight="1" x14ac:dyDescent="0.25">
      <c r="A819" s="51"/>
      <c r="B819" s="52"/>
      <c r="C819" s="53"/>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ht="19.5" customHeight="1" x14ac:dyDescent="0.25">
      <c r="A820" s="51"/>
      <c r="B820" s="52"/>
      <c r="C820" s="53"/>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ht="19.5" customHeight="1" x14ac:dyDescent="0.25">
      <c r="A821" s="51"/>
      <c r="B821" s="52"/>
      <c r="C821" s="53"/>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ht="19.5" customHeight="1" x14ac:dyDescent="0.25">
      <c r="A822" s="51"/>
      <c r="B822" s="52"/>
      <c r="C822" s="53"/>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19.5" customHeight="1" x14ac:dyDescent="0.25">
      <c r="A823" s="51"/>
      <c r="B823" s="52"/>
      <c r="C823" s="53"/>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19.5" customHeight="1" x14ac:dyDescent="0.25">
      <c r="A824" s="51"/>
      <c r="B824" s="52"/>
      <c r="C824" s="53"/>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19.5" customHeight="1" x14ac:dyDescent="0.25">
      <c r="A825" s="51"/>
      <c r="B825" s="52"/>
      <c r="C825" s="53"/>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19.5" customHeight="1" x14ac:dyDescent="0.25">
      <c r="A826" s="51"/>
      <c r="B826" s="52"/>
      <c r="C826" s="53"/>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19.5" customHeight="1" x14ac:dyDescent="0.25">
      <c r="A827" s="51"/>
      <c r="B827" s="52"/>
      <c r="C827" s="53"/>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19.5" customHeight="1" x14ac:dyDescent="0.25">
      <c r="A828" s="51"/>
      <c r="B828" s="52"/>
      <c r="C828" s="53"/>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19.5" customHeight="1" x14ac:dyDescent="0.25">
      <c r="A829" s="51"/>
      <c r="B829" s="52"/>
      <c r="C829" s="53"/>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19.5" customHeight="1" x14ac:dyDescent="0.25">
      <c r="A830" s="51"/>
      <c r="B830" s="52"/>
      <c r="C830" s="53"/>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19.5" customHeight="1" x14ac:dyDescent="0.25">
      <c r="A831" s="51"/>
      <c r="B831" s="52"/>
      <c r="C831" s="53"/>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19.5" customHeight="1" x14ac:dyDescent="0.25">
      <c r="A832" s="51"/>
      <c r="B832" s="52"/>
      <c r="C832" s="53"/>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19.5" customHeight="1" x14ac:dyDescent="0.25">
      <c r="A833" s="51"/>
      <c r="B833" s="52"/>
      <c r="C833" s="53"/>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19.5" customHeight="1" x14ac:dyDescent="0.25">
      <c r="A834" s="51"/>
      <c r="B834" s="52"/>
      <c r="C834" s="53"/>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19.5" customHeight="1" x14ac:dyDescent="0.25">
      <c r="A835" s="51"/>
      <c r="B835" s="52"/>
      <c r="C835" s="53"/>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19.5" customHeight="1" x14ac:dyDescent="0.25">
      <c r="A836" s="51"/>
      <c r="B836" s="52"/>
      <c r="C836" s="53"/>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19.5" customHeight="1" x14ac:dyDescent="0.25">
      <c r="A837" s="51"/>
      <c r="B837" s="52"/>
      <c r="C837" s="53"/>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19.5" customHeight="1" x14ac:dyDescent="0.25">
      <c r="A838" s="51"/>
      <c r="B838" s="52"/>
      <c r="C838" s="53"/>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19.5" customHeight="1" x14ac:dyDescent="0.25">
      <c r="A839" s="51"/>
      <c r="B839" s="52"/>
      <c r="C839" s="53"/>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19.5" customHeight="1" x14ac:dyDescent="0.25">
      <c r="A840" s="51"/>
      <c r="B840" s="52"/>
      <c r="C840" s="53"/>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19.5" customHeight="1" x14ac:dyDescent="0.25">
      <c r="A841" s="51"/>
      <c r="B841" s="52"/>
      <c r="C841" s="53"/>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19.5" customHeight="1" x14ac:dyDescent="0.25">
      <c r="A842" s="51"/>
      <c r="B842" s="52"/>
      <c r="C842" s="53"/>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19.5" customHeight="1" x14ac:dyDescent="0.25">
      <c r="A843" s="51"/>
      <c r="B843" s="52"/>
      <c r="C843" s="53"/>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19.5" customHeight="1" x14ac:dyDescent="0.25">
      <c r="A844" s="51"/>
      <c r="B844" s="52"/>
      <c r="C844" s="53"/>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19.5" customHeight="1" x14ac:dyDescent="0.25">
      <c r="A845" s="51"/>
      <c r="B845" s="52"/>
      <c r="C845" s="53"/>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19.5" customHeight="1" x14ac:dyDescent="0.25">
      <c r="A846" s="51"/>
      <c r="B846" s="52"/>
      <c r="C846" s="53"/>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19.5" customHeight="1" x14ac:dyDescent="0.25">
      <c r="A847" s="51"/>
      <c r="B847" s="52"/>
      <c r="C847" s="53"/>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19.5" customHeight="1" x14ac:dyDescent="0.25">
      <c r="A848" s="51"/>
      <c r="B848" s="52"/>
      <c r="C848" s="53"/>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19.5" customHeight="1" x14ac:dyDescent="0.25">
      <c r="A849" s="51"/>
      <c r="B849" s="52"/>
      <c r="C849" s="53"/>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19.5" customHeight="1" x14ac:dyDescent="0.25">
      <c r="A850" s="51"/>
      <c r="B850" s="52"/>
      <c r="C850" s="53"/>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19.5" customHeight="1" x14ac:dyDescent="0.25">
      <c r="A851" s="51"/>
      <c r="B851" s="52"/>
      <c r="C851" s="53"/>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19.5" customHeight="1" x14ac:dyDescent="0.25">
      <c r="A852" s="51"/>
      <c r="B852" s="52"/>
      <c r="C852" s="53"/>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19.5" customHeight="1" x14ac:dyDescent="0.25">
      <c r="A853" s="51"/>
      <c r="B853" s="52"/>
      <c r="C853" s="53"/>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19.5" customHeight="1" x14ac:dyDescent="0.25">
      <c r="A854" s="51"/>
      <c r="B854" s="52"/>
      <c r="C854" s="53"/>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19.5" customHeight="1" x14ac:dyDescent="0.25">
      <c r="A855" s="51"/>
      <c r="B855" s="52"/>
      <c r="C855" s="53"/>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19.5" customHeight="1" x14ac:dyDescent="0.25">
      <c r="A856" s="51"/>
      <c r="B856" s="52"/>
      <c r="C856" s="53"/>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19.5" customHeight="1" x14ac:dyDescent="0.25">
      <c r="A857" s="51"/>
      <c r="B857" s="52"/>
      <c r="C857" s="53"/>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19.5" customHeight="1" x14ac:dyDescent="0.25">
      <c r="A858" s="51"/>
      <c r="B858" s="52"/>
      <c r="C858" s="53"/>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19.5" customHeight="1" x14ac:dyDescent="0.25">
      <c r="A859" s="51"/>
      <c r="B859" s="52"/>
      <c r="C859" s="53"/>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19.5" customHeight="1" x14ac:dyDescent="0.25">
      <c r="A860" s="51"/>
      <c r="B860" s="52"/>
      <c r="C860" s="53"/>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19.5" customHeight="1" x14ac:dyDescent="0.25">
      <c r="A861" s="51"/>
      <c r="B861" s="52"/>
      <c r="C861" s="53"/>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19.5" customHeight="1" x14ac:dyDescent="0.25">
      <c r="A862" s="51"/>
      <c r="B862" s="52"/>
      <c r="C862" s="53"/>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19.5" customHeight="1" x14ac:dyDescent="0.25">
      <c r="A863" s="51"/>
      <c r="B863" s="52"/>
      <c r="C863" s="53"/>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19.5" customHeight="1" x14ac:dyDescent="0.25">
      <c r="A864" s="51"/>
      <c r="B864" s="52"/>
      <c r="C864" s="53"/>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19.5" customHeight="1" x14ac:dyDescent="0.25">
      <c r="A865" s="51"/>
      <c r="B865" s="52"/>
      <c r="C865" s="53"/>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19.5" customHeight="1" x14ac:dyDescent="0.25">
      <c r="A866" s="51"/>
      <c r="B866" s="52"/>
      <c r="C866" s="53"/>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19.5" customHeight="1" x14ac:dyDescent="0.25">
      <c r="A867" s="51"/>
      <c r="B867" s="52"/>
      <c r="C867" s="53"/>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19.5" customHeight="1" x14ac:dyDescent="0.25">
      <c r="A868" s="51"/>
      <c r="B868" s="52"/>
      <c r="C868" s="53"/>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19.5" customHeight="1" x14ac:dyDescent="0.25">
      <c r="A869" s="51"/>
      <c r="B869" s="52"/>
      <c r="C869" s="53"/>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19.5" customHeight="1" x14ac:dyDescent="0.25">
      <c r="A870" s="51"/>
      <c r="B870" s="52"/>
      <c r="C870" s="53"/>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19.5" customHeight="1" x14ac:dyDescent="0.25">
      <c r="A871" s="51"/>
      <c r="B871" s="52"/>
      <c r="C871" s="53"/>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19.5" customHeight="1" x14ac:dyDescent="0.25">
      <c r="A872" s="51"/>
      <c r="B872" s="52"/>
      <c r="C872" s="53"/>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19.5" customHeight="1" x14ac:dyDescent="0.25">
      <c r="A873" s="51"/>
      <c r="B873" s="52"/>
      <c r="C873" s="53"/>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19.5" customHeight="1" x14ac:dyDescent="0.25">
      <c r="A874" s="51"/>
      <c r="B874" s="52"/>
      <c r="C874" s="53"/>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19.5" customHeight="1" x14ac:dyDescent="0.25">
      <c r="A875" s="51"/>
      <c r="B875" s="52"/>
      <c r="C875" s="53"/>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19.5" customHeight="1" x14ac:dyDescent="0.25">
      <c r="A876" s="51"/>
      <c r="B876" s="52"/>
      <c r="C876" s="53"/>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19.5" customHeight="1" x14ac:dyDescent="0.25">
      <c r="A877" s="51"/>
      <c r="B877" s="52"/>
      <c r="C877" s="53"/>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19.5" customHeight="1" x14ac:dyDescent="0.25">
      <c r="A878" s="51"/>
      <c r="B878" s="52"/>
      <c r="C878" s="53"/>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19.5" customHeight="1" x14ac:dyDescent="0.25">
      <c r="A879" s="51"/>
      <c r="B879" s="52"/>
      <c r="C879" s="53"/>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19.5" customHeight="1" x14ac:dyDescent="0.25">
      <c r="A880" s="51"/>
      <c r="B880" s="52"/>
      <c r="C880" s="53"/>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9.5" customHeight="1" x14ac:dyDescent="0.25">
      <c r="A881" s="51"/>
      <c r="B881" s="52"/>
      <c r="C881" s="53"/>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9.5" customHeight="1" x14ac:dyDescent="0.25">
      <c r="A882" s="51"/>
      <c r="B882" s="52"/>
      <c r="C882" s="53"/>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9.5" customHeight="1" x14ac:dyDescent="0.25">
      <c r="A883" s="51"/>
      <c r="B883" s="52"/>
      <c r="C883" s="53"/>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9.5" customHeight="1" x14ac:dyDescent="0.25">
      <c r="A884" s="51"/>
      <c r="B884" s="52"/>
      <c r="C884" s="53"/>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9.5" customHeight="1" x14ac:dyDescent="0.25">
      <c r="A885" s="51"/>
      <c r="B885" s="52"/>
      <c r="C885" s="53"/>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9.5" customHeight="1" x14ac:dyDescent="0.25">
      <c r="A886" s="51"/>
      <c r="B886" s="52"/>
      <c r="C886" s="53"/>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9.5" customHeight="1" x14ac:dyDescent="0.25">
      <c r="A887" s="51"/>
      <c r="B887" s="52"/>
      <c r="C887" s="53"/>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9.5" customHeight="1" x14ac:dyDescent="0.25">
      <c r="A888" s="51"/>
      <c r="B888" s="52"/>
      <c r="C888" s="53"/>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9.5" customHeight="1" x14ac:dyDescent="0.25">
      <c r="A889" s="51"/>
      <c r="B889" s="52"/>
      <c r="C889" s="53"/>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9.5" customHeight="1" x14ac:dyDescent="0.25">
      <c r="A890" s="51"/>
      <c r="B890" s="52"/>
      <c r="C890" s="53"/>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9.5" customHeight="1" x14ac:dyDescent="0.25">
      <c r="A891" s="51"/>
      <c r="B891" s="52"/>
      <c r="C891" s="53"/>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9.5" customHeight="1" x14ac:dyDescent="0.25">
      <c r="A892" s="51"/>
      <c r="B892" s="52"/>
      <c r="C892" s="53"/>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9.5" customHeight="1" x14ac:dyDescent="0.25">
      <c r="A893" s="51"/>
      <c r="B893" s="52"/>
      <c r="C893" s="53"/>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9.5" customHeight="1" x14ac:dyDescent="0.25">
      <c r="A894" s="51"/>
      <c r="B894" s="52"/>
      <c r="C894" s="53"/>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9.5" customHeight="1" x14ac:dyDescent="0.25">
      <c r="A895" s="51"/>
      <c r="B895" s="52"/>
      <c r="C895" s="53"/>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9.5" customHeight="1" x14ac:dyDescent="0.25">
      <c r="A896" s="51"/>
      <c r="B896" s="52"/>
      <c r="C896" s="53"/>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9.5" customHeight="1" x14ac:dyDescent="0.25">
      <c r="A897" s="51"/>
      <c r="B897" s="52"/>
      <c r="C897" s="53"/>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9.5" customHeight="1" x14ac:dyDescent="0.25">
      <c r="A898" s="51"/>
      <c r="B898" s="52"/>
      <c r="C898" s="53"/>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9.5" customHeight="1" x14ac:dyDescent="0.25">
      <c r="A899" s="51"/>
      <c r="B899" s="52"/>
      <c r="C899" s="53"/>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9.5" customHeight="1" x14ac:dyDescent="0.25">
      <c r="A900" s="51"/>
      <c r="B900" s="52"/>
      <c r="C900" s="53"/>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9.5" customHeight="1" x14ac:dyDescent="0.25">
      <c r="A901" s="51"/>
      <c r="B901" s="52"/>
      <c r="C901" s="53"/>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9.5" customHeight="1" x14ac:dyDescent="0.25">
      <c r="A902" s="51"/>
      <c r="B902" s="52"/>
      <c r="C902" s="53"/>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9.5" customHeight="1" x14ac:dyDescent="0.25">
      <c r="A903" s="51"/>
      <c r="B903" s="52"/>
      <c r="C903" s="53"/>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9.5" customHeight="1" x14ac:dyDescent="0.25">
      <c r="A904" s="51"/>
      <c r="B904" s="52"/>
      <c r="C904" s="53"/>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9.5" customHeight="1" x14ac:dyDescent="0.25">
      <c r="A905" s="51"/>
      <c r="B905" s="52"/>
      <c r="C905" s="53"/>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9.5" customHeight="1" x14ac:dyDescent="0.25">
      <c r="A906" s="51"/>
      <c r="B906" s="52"/>
      <c r="C906" s="53"/>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9.5" customHeight="1" x14ac:dyDescent="0.25">
      <c r="A907" s="51"/>
      <c r="B907" s="52"/>
      <c r="C907" s="53"/>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9.5" customHeight="1" x14ac:dyDescent="0.25">
      <c r="A908" s="51"/>
      <c r="B908" s="52"/>
      <c r="C908" s="53"/>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9.5" customHeight="1" x14ac:dyDescent="0.25">
      <c r="A909" s="51"/>
      <c r="B909" s="52"/>
      <c r="C909" s="53"/>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9.5" customHeight="1" x14ac:dyDescent="0.25">
      <c r="A910" s="51"/>
      <c r="B910" s="52"/>
      <c r="C910" s="53"/>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9.5" customHeight="1" x14ac:dyDescent="0.25">
      <c r="A911" s="51"/>
      <c r="B911" s="52"/>
      <c r="C911" s="53"/>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9.5" customHeight="1" x14ac:dyDescent="0.25">
      <c r="A912" s="51"/>
      <c r="B912" s="52"/>
      <c r="C912" s="53"/>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9.5" customHeight="1" x14ac:dyDescent="0.25">
      <c r="A913" s="51"/>
      <c r="B913" s="52"/>
      <c r="C913" s="53"/>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9.5" customHeight="1" x14ac:dyDescent="0.25">
      <c r="A914" s="51"/>
      <c r="B914" s="52"/>
      <c r="C914" s="53"/>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9.5" customHeight="1" x14ac:dyDescent="0.25">
      <c r="A915" s="51"/>
      <c r="B915" s="52"/>
      <c r="C915" s="53"/>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9.5" customHeight="1" x14ac:dyDescent="0.25">
      <c r="A916" s="51"/>
      <c r="B916" s="52"/>
      <c r="C916" s="53"/>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9.5" customHeight="1" x14ac:dyDescent="0.25">
      <c r="A917" s="51"/>
      <c r="B917" s="52"/>
      <c r="C917" s="53"/>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9.5" customHeight="1" x14ac:dyDescent="0.25">
      <c r="A918" s="51"/>
      <c r="B918" s="52"/>
      <c r="C918" s="53"/>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9.5" customHeight="1" x14ac:dyDescent="0.25">
      <c r="A919" s="51"/>
      <c r="B919" s="52"/>
      <c r="C919" s="53"/>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9.5" customHeight="1" x14ac:dyDescent="0.25">
      <c r="A920" s="51"/>
      <c r="B920" s="52"/>
      <c r="C920" s="53"/>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9.5" customHeight="1" x14ac:dyDescent="0.25">
      <c r="A921" s="51"/>
      <c r="B921" s="52"/>
      <c r="C921" s="53"/>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9.5" customHeight="1" x14ac:dyDescent="0.25">
      <c r="A922" s="51"/>
      <c r="B922" s="52"/>
      <c r="C922" s="53"/>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9.5" customHeight="1" x14ac:dyDescent="0.25">
      <c r="A923" s="51"/>
      <c r="B923" s="52"/>
      <c r="C923" s="53"/>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9.5" customHeight="1" x14ac:dyDescent="0.25">
      <c r="A924" s="51"/>
      <c r="B924" s="52"/>
      <c r="C924" s="53"/>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9.5" customHeight="1" x14ac:dyDescent="0.25">
      <c r="A925" s="51"/>
      <c r="B925" s="52"/>
      <c r="C925" s="53"/>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9.5" customHeight="1" x14ac:dyDescent="0.25">
      <c r="A926" s="51"/>
      <c r="B926" s="52"/>
      <c r="C926" s="53"/>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9.5" customHeight="1" x14ac:dyDescent="0.25">
      <c r="A927" s="51"/>
      <c r="B927" s="52"/>
      <c r="C927" s="53"/>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9.5" customHeight="1" x14ac:dyDescent="0.25">
      <c r="A928" s="51"/>
      <c r="B928" s="52"/>
      <c r="C928" s="53"/>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9.5" customHeight="1" x14ac:dyDescent="0.25">
      <c r="A929" s="51"/>
      <c r="B929" s="52"/>
      <c r="C929" s="53"/>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9.5" customHeight="1" x14ac:dyDescent="0.25">
      <c r="A930" s="51"/>
      <c r="B930" s="52"/>
      <c r="C930" s="53"/>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9.5" customHeight="1" x14ac:dyDescent="0.25">
      <c r="A931" s="51"/>
      <c r="B931" s="52"/>
      <c r="C931" s="53"/>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9.5" customHeight="1" x14ac:dyDescent="0.25">
      <c r="A932" s="51"/>
      <c r="B932" s="52"/>
      <c r="C932" s="53"/>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9.5" customHeight="1" x14ac:dyDescent="0.25">
      <c r="A933" s="51"/>
      <c r="B933" s="52"/>
      <c r="C933" s="53"/>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9.5" customHeight="1" x14ac:dyDescent="0.25">
      <c r="A934" s="51"/>
      <c r="B934" s="52"/>
      <c r="C934" s="53"/>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9.5" customHeight="1" x14ac:dyDescent="0.25">
      <c r="A935" s="51"/>
      <c r="B935" s="52"/>
      <c r="C935" s="53"/>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9.5" customHeight="1" x14ac:dyDescent="0.25">
      <c r="A936" s="51"/>
      <c r="B936" s="52"/>
      <c r="C936" s="53"/>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9.5" customHeight="1" x14ac:dyDescent="0.25">
      <c r="A937" s="51"/>
      <c r="B937" s="52"/>
      <c r="C937" s="53"/>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9.5" customHeight="1" x14ac:dyDescent="0.25">
      <c r="A938" s="51"/>
      <c r="B938" s="52"/>
      <c r="C938" s="53"/>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9.5" customHeight="1" x14ac:dyDescent="0.25">
      <c r="A939" s="51"/>
      <c r="B939" s="52"/>
      <c r="C939" s="53"/>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9.5" customHeight="1" x14ac:dyDescent="0.25">
      <c r="A940" s="51"/>
      <c r="B940" s="52"/>
      <c r="C940" s="53"/>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9.5" customHeight="1" x14ac:dyDescent="0.25">
      <c r="A941" s="51"/>
      <c r="B941" s="52"/>
      <c r="C941" s="53"/>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9.5" customHeight="1" x14ac:dyDescent="0.25">
      <c r="A942" s="51"/>
      <c r="B942" s="52"/>
      <c r="C942" s="53"/>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9.5" customHeight="1" x14ac:dyDescent="0.25">
      <c r="A943" s="51"/>
      <c r="B943" s="52"/>
      <c r="C943" s="53"/>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9.5" customHeight="1" x14ac:dyDescent="0.25">
      <c r="A944" s="51"/>
      <c r="B944" s="52"/>
      <c r="C944" s="53"/>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9.5" customHeight="1" x14ac:dyDescent="0.25">
      <c r="A945" s="51"/>
      <c r="B945" s="52"/>
      <c r="C945" s="53"/>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9.5" customHeight="1" x14ac:dyDescent="0.25">
      <c r="A946" s="51"/>
      <c r="B946" s="52"/>
      <c r="C946" s="53"/>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9.5" customHeight="1" x14ac:dyDescent="0.25">
      <c r="A947" s="51"/>
      <c r="B947" s="52"/>
      <c r="C947" s="53"/>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9.5" customHeight="1" x14ac:dyDescent="0.25">
      <c r="A948" s="51"/>
      <c r="B948" s="52"/>
      <c r="C948" s="53"/>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9.5" customHeight="1" x14ac:dyDescent="0.25">
      <c r="A949" s="51"/>
      <c r="B949" s="52"/>
      <c r="C949" s="53"/>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9.5" customHeight="1" x14ac:dyDescent="0.25">
      <c r="A950" s="51"/>
      <c r="B950" s="52"/>
      <c r="C950" s="53"/>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9.5" customHeight="1" x14ac:dyDescent="0.25">
      <c r="A951" s="51"/>
      <c r="B951" s="52"/>
      <c r="C951" s="53"/>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9.5" customHeight="1" x14ac:dyDescent="0.25">
      <c r="A952" s="51"/>
      <c r="B952" s="52"/>
      <c r="C952" s="53"/>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9.5" customHeight="1" x14ac:dyDescent="0.25">
      <c r="A953" s="51"/>
      <c r="B953" s="52"/>
      <c r="C953" s="53"/>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9.5" customHeight="1" x14ac:dyDescent="0.25">
      <c r="A954" s="51"/>
      <c r="B954" s="52"/>
      <c r="C954" s="53"/>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9.5" customHeight="1" x14ac:dyDescent="0.25">
      <c r="A955" s="51"/>
      <c r="B955" s="52"/>
      <c r="C955" s="53"/>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9.5" customHeight="1" x14ac:dyDescent="0.25">
      <c r="A956" s="51"/>
      <c r="B956" s="52"/>
      <c r="C956" s="53"/>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9.5" customHeight="1" x14ac:dyDescent="0.25">
      <c r="A957" s="51"/>
      <c r="B957" s="52"/>
      <c r="C957" s="53"/>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9.5" customHeight="1" x14ac:dyDescent="0.25">
      <c r="A958" s="51"/>
      <c r="B958" s="52"/>
      <c r="C958" s="53"/>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9.5" customHeight="1" x14ac:dyDescent="0.25">
      <c r="A959" s="51"/>
      <c r="B959" s="52"/>
      <c r="C959" s="53"/>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9.5" customHeight="1" x14ac:dyDescent="0.25">
      <c r="A960" s="51"/>
      <c r="B960" s="52"/>
      <c r="C960" s="53"/>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9.5" customHeight="1" x14ac:dyDescent="0.25">
      <c r="A961" s="51"/>
      <c r="B961" s="52"/>
      <c r="C961" s="53"/>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9.5" customHeight="1" x14ac:dyDescent="0.25">
      <c r="A962" s="51"/>
      <c r="B962" s="52"/>
      <c r="C962" s="53"/>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9.5" customHeight="1" x14ac:dyDescent="0.25">
      <c r="A963" s="51"/>
      <c r="B963" s="52"/>
      <c r="C963" s="53"/>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9.5" customHeight="1" x14ac:dyDescent="0.25">
      <c r="A964" s="51"/>
      <c r="B964" s="52"/>
      <c r="C964" s="53"/>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9.5" customHeight="1" x14ac:dyDescent="0.25">
      <c r="A965" s="51"/>
      <c r="B965" s="52"/>
      <c r="C965" s="53"/>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9.5" customHeight="1" x14ac:dyDescent="0.25">
      <c r="A966" s="51"/>
      <c r="B966" s="52"/>
      <c r="C966" s="53"/>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9.5" customHeight="1" x14ac:dyDescent="0.25">
      <c r="A967" s="51"/>
      <c r="B967" s="52"/>
      <c r="C967" s="53"/>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9.5" customHeight="1" x14ac:dyDescent="0.25">
      <c r="A968" s="51"/>
      <c r="B968" s="52"/>
      <c r="C968" s="53"/>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9.5" customHeight="1" x14ac:dyDescent="0.25">
      <c r="A969" s="51"/>
      <c r="B969" s="52"/>
      <c r="C969" s="53"/>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9.5" customHeight="1" x14ac:dyDescent="0.25">
      <c r="A970" s="51"/>
      <c r="B970" s="52"/>
      <c r="C970" s="53"/>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9.5" customHeight="1" x14ac:dyDescent="0.25">
      <c r="A971" s="51"/>
      <c r="B971" s="52"/>
      <c r="C971" s="53"/>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9.5" customHeight="1" x14ac:dyDescent="0.25">
      <c r="A972" s="51"/>
      <c r="B972" s="52"/>
      <c r="C972" s="53"/>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9.5" customHeight="1" x14ac:dyDescent="0.25">
      <c r="A973" s="51"/>
      <c r="B973" s="52"/>
      <c r="C973" s="53"/>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9.5" customHeight="1" x14ac:dyDescent="0.25">
      <c r="A974" s="51"/>
      <c r="B974" s="52"/>
      <c r="C974" s="53"/>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9.5" customHeight="1" x14ac:dyDescent="0.25">
      <c r="A975" s="51"/>
      <c r="B975" s="52"/>
      <c r="C975" s="53"/>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9.5" customHeight="1" x14ac:dyDescent="0.25">
      <c r="A976" s="51"/>
      <c r="B976" s="52"/>
      <c r="C976" s="53"/>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9.5" customHeight="1" x14ac:dyDescent="0.25">
      <c r="A977" s="51"/>
      <c r="B977" s="52"/>
      <c r="C977" s="53"/>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9.5" customHeight="1" x14ac:dyDescent="0.25">
      <c r="A978" s="51"/>
      <c r="B978" s="52"/>
      <c r="C978" s="53"/>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9.5" customHeight="1" x14ac:dyDescent="0.25">
      <c r="A979" s="51"/>
      <c r="B979" s="52"/>
      <c r="C979" s="53"/>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9.5" customHeight="1" x14ac:dyDescent="0.25">
      <c r="A980" s="51"/>
      <c r="B980" s="52"/>
      <c r="C980" s="53"/>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9.5" customHeight="1" x14ac:dyDescent="0.25">
      <c r="A981" s="51"/>
      <c r="B981" s="52"/>
      <c r="C981" s="53"/>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9.5" customHeight="1" x14ac:dyDescent="0.25">
      <c r="A982" s="51"/>
      <c r="B982" s="52"/>
      <c r="C982" s="53"/>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9.5" customHeight="1" x14ac:dyDescent="0.25">
      <c r="A983" s="51"/>
      <c r="B983" s="52"/>
      <c r="C983" s="53"/>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9.5" customHeight="1" x14ac:dyDescent="0.25">
      <c r="A984" s="51"/>
      <c r="B984" s="52"/>
      <c r="C984" s="53"/>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9.5" customHeight="1" x14ac:dyDescent="0.25">
      <c r="A985" s="51"/>
      <c r="B985" s="52"/>
      <c r="C985" s="53"/>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9.5" customHeight="1" x14ac:dyDescent="0.25">
      <c r="A986" s="51"/>
      <c r="B986" s="52"/>
      <c r="C986" s="53"/>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9.5" customHeight="1" x14ac:dyDescent="0.25">
      <c r="A987" s="51"/>
      <c r="B987" s="52"/>
      <c r="C987" s="53"/>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9.5" customHeight="1" x14ac:dyDescent="0.25">
      <c r="A988" s="51"/>
      <c r="B988" s="52"/>
      <c r="C988" s="53"/>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9.5" customHeight="1" x14ac:dyDescent="0.25">
      <c r="A989" s="51"/>
      <c r="B989" s="52"/>
      <c r="C989" s="53"/>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9.5" customHeight="1" x14ac:dyDescent="0.25">
      <c r="A990" s="51"/>
      <c r="B990" s="52"/>
      <c r="C990" s="53"/>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9.5" customHeight="1" x14ac:dyDescent="0.25">
      <c r="A991" s="51"/>
      <c r="B991" s="52"/>
      <c r="C991" s="53"/>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9.5" customHeight="1" x14ac:dyDescent="0.25">
      <c r="A992" s="51"/>
      <c r="B992" s="52"/>
      <c r="C992" s="53"/>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ht="19.5" customHeight="1" x14ac:dyDescent="0.25">
      <c r="A993" s="51"/>
      <c r="B993" s="52"/>
      <c r="C993" s="53"/>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spans="1:26" ht="19.5" customHeight="1" x14ac:dyDescent="0.25">
      <c r="A994" s="51"/>
      <c r="B994" s="52"/>
      <c r="C994" s="53"/>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spans="1:26" ht="19.5" customHeight="1" x14ac:dyDescent="0.25">
      <c r="A995" s="51"/>
      <c r="B995" s="52"/>
      <c r="C995" s="53"/>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spans="1:26" ht="19.5" customHeight="1" x14ac:dyDescent="0.25">
      <c r="A996" s="51"/>
      <c r="B996" s="52"/>
      <c r="C996" s="53"/>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spans="1:26" ht="19.5" customHeight="1" x14ac:dyDescent="0.25">
      <c r="A997" s="51"/>
      <c r="B997" s="52"/>
      <c r="C997" s="53"/>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spans="1:26" ht="19.5" customHeight="1" x14ac:dyDescent="0.25">
      <c r="A998" s="51"/>
      <c r="B998" s="52"/>
      <c r="C998" s="53"/>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spans="1:26" ht="19.5" customHeight="1" x14ac:dyDescent="0.25">
      <c r="A999" s="51"/>
      <c r="B999" s="52"/>
      <c r="C999" s="53"/>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spans="1:26" ht="19.5" customHeight="1" x14ac:dyDescent="0.25">
      <c r="A1000" s="51"/>
      <c r="B1000" s="52"/>
      <c r="C1000" s="53"/>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sheetProtection algorithmName="SHA-512" hashValue="IO4LBwUq/DONxTIaO0/vkTRTAXEWsMnsXh+U8PYywz8tdB2XYOMWOvXpQ2xzqIjgUjYHQ5qrjIJ4U2SLGknDww==" saltValue="Bg7ZyP1gNVaTcnTlZq1VSg==" spinCount="100000" sheet="1" objects="1" scenarios="1"/>
  <conditionalFormatting sqref="G5 G7">
    <cfRule type="cellIs" dxfId="0" priority="1" operator="equal">
      <formula>"Eingabe unzulässig"</formula>
    </cfRule>
  </conditionalFormatting>
  <dataValidations count="3">
    <dataValidation type="list" allowBlank="1" showInputMessage="1" showErrorMessage="1" prompt=" - " sqref="E5" xr:uid="{00000000-0002-0000-0100-000000000000}">
      <formula1>"2019,2020,2021,2022,2023,2024,2025"</formula1>
    </dataValidation>
    <dataValidation type="list" allowBlank="1" showInputMessage="1" showErrorMessage="1" prompt=" - " sqref="D5 D7" xr:uid="{00000000-0002-0000-0100-000001000000}">
      <formula1>"Januar,Februar,März,April,Mai,Juni,Juli,August,September,Oktober,November,Dezember"</formula1>
    </dataValidation>
    <dataValidation type="list" allowBlank="1" showInputMessage="1" showErrorMessage="1" prompt=" - " sqref="E7" xr:uid="{00000000-0002-0000-0100-000002000000}">
      <formula1>"2010,2011,2012,2013,2014,2015,2016,2017,2018,2019,2020,2021,2022,2023,2024,2025,2026"</formula1>
    </dataValidation>
  </dataValidation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showRowColHeaders="0" tabSelected="1" workbookViewId="0"/>
  </sheetViews>
  <sheetFormatPr baseColWidth="10" defaultColWidth="12.6328125" defaultRowHeight="15" customHeight="1" x14ac:dyDescent="0.25"/>
  <cols>
    <col min="1" max="1" width="12.36328125" customWidth="1"/>
    <col min="2" max="2" width="42.453125" customWidth="1"/>
    <col min="3" max="3" width="14.7265625" hidden="1" customWidth="1"/>
    <col min="4" max="4" width="22.26953125" customWidth="1"/>
    <col min="5" max="6" width="11.36328125" customWidth="1"/>
    <col min="7" max="26" width="10" customWidth="1"/>
  </cols>
  <sheetData>
    <row r="1" spans="1:26" ht="15.75" customHeight="1" x14ac:dyDescent="0.25">
      <c r="A1" s="1"/>
      <c r="B1" s="1"/>
      <c r="C1" s="2"/>
      <c r="D1" s="1"/>
      <c r="E1" s="1"/>
      <c r="F1" s="1"/>
      <c r="G1" s="1"/>
      <c r="H1" s="1"/>
      <c r="I1" s="1"/>
      <c r="J1" s="1"/>
      <c r="K1" s="1"/>
      <c r="L1" s="1"/>
      <c r="M1" s="1"/>
      <c r="N1" s="1"/>
      <c r="O1" s="1"/>
      <c r="P1" s="1"/>
      <c r="Q1" s="1"/>
      <c r="R1" s="1"/>
      <c r="S1" s="1"/>
      <c r="T1" s="1"/>
      <c r="U1" s="1"/>
      <c r="V1" s="1"/>
      <c r="W1" s="1"/>
      <c r="X1" s="1"/>
      <c r="Y1" s="1"/>
      <c r="Z1" s="1"/>
    </row>
    <row r="2" spans="1:26" ht="15.75" customHeight="1" x14ac:dyDescent="0.25">
      <c r="A2" s="1"/>
      <c r="B2" s="1"/>
      <c r="C2" s="2"/>
      <c r="D2" s="1"/>
      <c r="E2" s="1"/>
      <c r="F2" s="1"/>
      <c r="G2" s="1"/>
      <c r="H2" s="1"/>
      <c r="I2" s="1"/>
      <c r="J2" s="1"/>
      <c r="K2" s="1"/>
      <c r="L2" s="1"/>
      <c r="M2" s="1"/>
      <c r="N2" s="1"/>
      <c r="O2" s="1"/>
      <c r="P2" s="1"/>
      <c r="Q2" s="1"/>
      <c r="R2" s="1"/>
      <c r="S2" s="1"/>
      <c r="T2" s="1"/>
      <c r="U2" s="1"/>
      <c r="V2" s="1"/>
      <c r="W2" s="1"/>
      <c r="X2" s="1"/>
      <c r="Y2" s="1"/>
      <c r="Z2" s="1"/>
    </row>
    <row r="3" spans="1:26" ht="15.75" customHeight="1" x14ac:dyDescent="0.25">
      <c r="A3" s="1"/>
      <c r="B3" s="1"/>
      <c r="C3" s="2"/>
      <c r="D3" s="1"/>
      <c r="E3" s="1"/>
      <c r="F3" s="1"/>
      <c r="G3" s="1"/>
      <c r="H3" s="1"/>
      <c r="I3" s="1"/>
      <c r="J3" s="1"/>
      <c r="K3" s="1"/>
      <c r="L3" s="1"/>
      <c r="M3" s="1"/>
      <c r="N3" s="1"/>
      <c r="O3" s="1"/>
      <c r="P3" s="1"/>
      <c r="Q3" s="1"/>
      <c r="R3" s="1"/>
      <c r="S3" s="1"/>
      <c r="T3" s="1"/>
      <c r="U3" s="1"/>
      <c r="V3" s="1"/>
      <c r="W3" s="1"/>
      <c r="X3" s="1"/>
      <c r="Y3" s="1"/>
      <c r="Z3" s="1"/>
    </row>
    <row r="4" spans="1:26" ht="15.75" customHeight="1" x14ac:dyDescent="0.25">
      <c r="A4" s="1"/>
      <c r="B4" s="4" t="s">
        <v>0</v>
      </c>
      <c r="C4" s="2"/>
      <c r="D4" s="1"/>
      <c r="E4" s="1"/>
      <c r="F4" s="1"/>
      <c r="G4" s="1"/>
      <c r="H4" s="1"/>
      <c r="I4" s="1"/>
      <c r="J4" s="1"/>
      <c r="K4" s="1"/>
      <c r="L4" s="1"/>
      <c r="M4" s="1"/>
      <c r="N4" s="1"/>
      <c r="O4" s="1"/>
      <c r="P4" s="1"/>
      <c r="Q4" s="1"/>
      <c r="R4" s="1"/>
      <c r="S4" s="1"/>
      <c r="T4" s="1"/>
      <c r="U4" s="1"/>
      <c r="V4" s="1"/>
      <c r="W4" s="1"/>
      <c r="X4" s="1"/>
      <c r="Y4" s="1"/>
      <c r="Z4" s="1"/>
    </row>
    <row r="5" spans="1:26" ht="15.75" customHeight="1" x14ac:dyDescent="0.25">
      <c r="A5" s="1"/>
      <c r="B5" s="1"/>
      <c r="C5" s="2"/>
      <c r="D5" s="1"/>
      <c r="E5" s="1"/>
      <c r="F5" s="1"/>
      <c r="G5" s="1"/>
      <c r="H5" s="1"/>
      <c r="I5" s="1"/>
      <c r="J5" s="1"/>
      <c r="K5" s="1"/>
      <c r="L5" s="1"/>
      <c r="M5" s="1"/>
      <c r="N5" s="1"/>
      <c r="O5" s="1"/>
      <c r="P5" s="1"/>
      <c r="Q5" s="1"/>
      <c r="R5" s="1"/>
      <c r="S5" s="1"/>
      <c r="T5" s="1"/>
      <c r="U5" s="1"/>
      <c r="V5" s="1"/>
      <c r="W5" s="1"/>
      <c r="X5" s="1"/>
      <c r="Y5" s="1"/>
      <c r="Z5" s="1"/>
    </row>
    <row r="6" spans="1:26" ht="15.75" customHeight="1" x14ac:dyDescent="0.25">
      <c r="A6" s="1"/>
      <c r="B6" s="1"/>
      <c r="C6" s="2"/>
      <c r="D6" s="1"/>
      <c r="E6" s="1"/>
      <c r="F6" s="1"/>
      <c r="G6" s="1"/>
      <c r="H6" s="1"/>
      <c r="I6" s="1"/>
      <c r="J6" s="1"/>
      <c r="K6" s="1"/>
      <c r="L6" s="1"/>
      <c r="M6" s="1"/>
      <c r="N6" s="1"/>
      <c r="O6" s="1"/>
      <c r="P6" s="1"/>
      <c r="Q6" s="1"/>
      <c r="R6" s="1"/>
      <c r="S6" s="1"/>
      <c r="T6" s="1"/>
      <c r="U6" s="1"/>
      <c r="V6" s="1"/>
      <c r="W6" s="1"/>
      <c r="X6" s="1"/>
      <c r="Y6" s="1"/>
      <c r="Z6" s="1"/>
    </row>
    <row r="7" spans="1:26" ht="15.75" customHeight="1" x14ac:dyDescent="0.25">
      <c r="A7" s="1"/>
      <c r="B7" s="1"/>
      <c r="C7" s="11" t="s">
        <v>1</v>
      </c>
      <c r="D7" s="12" t="s">
        <v>3</v>
      </c>
      <c r="E7" s="1"/>
      <c r="F7" s="1"/>
      <c r="G7" s="1"/>
      <c r="H7" s="1"/>
      <c r="I7" s="1"/>
      <c r="J7" s="1"/>
      <c r="K7" s="1"/>
      <c r="L7" s="1"/>
      <c r="M7" s="1"/>
      <c r="N7" s="1"/>
      <c r="O7" s="1"/>
      <c r="P7" s="1"/>
      <c r="Q7" s="1"/>
      <c r="R7" s="1"/>
      <c r="S7" s="1"/>
      <c r="T7" s="1"/>
      <c r="U7" s="1"/>
      <c r="V7" s="1"/>
      <c r="W7" s="1"/>
      <c r="X7" s="1"/>
      <c r="Y7" s="1"/>
      <c r="Z7" s="1"/>
    </row>
    <row r="8" spans="1:26" ht="15.75" customHeight="1" x14ac:dyDescent="0.25">
      <c r="A8" s="1"/>
      <c r="B8" s="13"/>
      <c r="C8" s="14" t="s">
        <v>4</v>
      </c>
      <c r="D8" s="15" t="s">
        <v>5</v>
      </c>
      <c r="E8" s="1"/>
      <c r="F8" s="1"/>
      <c r="G8" s="1"/>
      <c r="H8" s="1"/>
      <c r="I8" s="1"/>
      <c r="J8" s="1"/>
      <c r="K8" s="1"/>
      <c r="L8" s="1"/>
      <c r="M8" s="1"/>
      <c r="N8" s="1"/>
      <c r="O8" s="1"/>
      <c r="P8" s="1"/>
      <c r="Q8" s="1"/>
      <c r="R8" s="1"/>
      <c r="S8" s="1"/>
      <c r="T8" s="1"/>
      <c r="U8" s="1"/>
      <c r="V8" s="1"/>
      <c r="W8" s="1"/>
      <c r="X8" s="1"/>
      <c r="Y8" s="1"/>
      <c r="Z8" s="1"/>
    </row>
    <row r="9" spans="1:26" ht="15.75" customHeight="1" x14ac:dyDescent="0.25">
      <c r="A9" s="1"/>
      <c r="B9" s="16">
        <v>43525</v>
      </c>
      <c r="C9" s="17">
        <v>1794662</v>
      </c>
      <c r="D9" s="18">
        <v>10.183</v>
      </c>
      <c r="E9" s="1"/>
      <c r="F9" s="1"/>
      <c r="G9" s="1"/>
      <c r="H9" s="1"/>
      <c r="I9" s="1"/>
      <c r="J9" s="1"/>
      <c r="K9" s="1"/>
      <c r="L9" s="1"/>
      <c r="M9" s="1"/>
      <c r="N9" s="1"/>
      <c r="O9" s="1"/>
      <c r="P9" s="1"/>
      <c r="Q9" s="1"/>
      <c r="R9" s="1"/>
      <c r="S9" s="1"/>
      <c r="T9" s="1"/>
      <c r="U9" s="1"/>
      <c r="V9" s="1"/>
      <c r="W9" s="1"/>
      <c r="X9" s="1"/>
      <c r="Y9" s="1"/>
      <c r="Z9" s="1"/>
    </row>
    <row r="10" spans="1:26" ht="15.75" customHeight="1" x14ac:dyDescent="0.25">
      <c r="A10" s="1"/>
      <c r="B10" s="16">
        <v>43556</v>
      </c>
      <c r="C10" s="17">
        <v>3868799</v>
      </c>
      <c r="D10" s="18">
        <v>11.673999999999999</v>
      </c>
      <c r="E10" s="1"/>
      <c r="F10" s="1"/>
      <c r="G10" s="1"/>
      <c r="H10" s="1"/>
      <c r="I10" s="1"/>
      <c r="J10" s="1"/>
      <c r="K10" s="1"/>
      <c r="L10" s="1"/>
      <c r="M10" s="1"/>
      <c r="N10" s="1"/>
      <c r="O10" s="1"/>
      <c r="P10" s="1"/>
      <c r="Q10" s="1"/>
      <c r="R10" s="1"/>
      <c r="S10" s="1"/>
      <c r="T10" s="1"/>
      <c r="U10" s="1"/>
      <c r="V10" s="1"/>
      <c r="W10" s="1"/>
      <c r="X10" s="1"/>
      <c r="Y10" s="1"/>
      <c r="Z10" s="1"/>
    </row>
    <row r="11" spans="1:26" ht="15.75" customHeight="1" x14ac:dyDescent="0.25">
      <c r="A11" s="1"/>
      <c r="B11" s="16">
        <v>43586</v>
      </c>
      <c r="C11" s="17">
        <v>3057309</v>
      </c>
      <c r="D11" s="18">
        <v>11.8</v>
      </c>
      <c r="E11" s="1"/>
      <c r="F11" s="1"/>
      <c r="G11" s="1"/>
      <c r="H11" s="1"/>
      <c r="I11" s="1"/>
      <c r="J11" s="1"/>
      <c r="K11" s="1"/>
      <c r="L11" s="1"/>
      <c r="M11" s="1"/>
      <c r="N11" s="1"/>
      <c r="O11" s="1"/>
      <c r="P11" s="1"/>
      <c r="Q11" s="1"/>
      <c r="R11" s="1"/>
      <c r="S11" s="1"/>
      <c r="T11" s="1"/>
      <c r="U11" s="1"/>
      <c r="V11" s="1"/>
      <c r="W11" s="1"/>
      <c r="X11" s="1"/>
      <c r="Y11" s="1"/>
      <c r="Z11" s="1"/>
    </row>
    <row r="12" spans="1:26" ht="15.75" customHeight="1" x14ac:dyDescent="0.25">
      <c r="A12" s="1"/>
      <c r="B12" s="16">
        <v>43617</v>
      </c>
      <c r="C12" s="17">
        <v>3278636</v>
      </c>
      <c r="D12" s="18">
        <v>11.638999999999999</v>
      </c>
      <c r="E12" s="1"/>
      <c r="F12" s="1"/>
      <c r="G12" s="1"/>
      <c r="H12" s="1"/>
      <c r="I12" s="1"/>
      <c r="J12" s="1"/>
      <c r="K12" s="1"/>
      <c r="L12" s="1"/>
      <c r="M12" s="1"/>
      <c r="N12" s="1"/>
      <c r="O12" s="1"/>
      <c r="P12" s="1"/>
      <c r="Q12" s="1"/>
      <c r="R12" s="1"/>
      <c r="S12" s="1"/>
      <c r="T12" s="1"/>
      <c r="U12" s="1"/>
      <c r="V12" s="1"/>
      <c r="W12" s="1"/>
      <c r="X12" s="1"/>
      <c r="Y12" s="1"/>
      <c r="Z12" s="1"/>
    </row>
    <row r="13" spans="1:26" ht="15.75" customHeight="1" x14ac:dyDescent="0.25">
      <c r="A13" s="1"/>
      <c r="B13" s="16">
        <v>43647</v>
      </c>
      <c r="C13" s="17">
        <v>3861475</v>
      </c>
      <c r="D13" s="18">
        <v>11.515000000000001</v>
      </c>
      <c r="E13" s="1"/>
      <c r="F13" s="1"/>
      <c r="G13" s="1"/>
      <c r="H13" s="1"/>
      <c r="I13" s="1"/>
      <c r="J13" s="1"/>
      <c r="K13" s="1"/>
      <c r="L13" s="1"/>
      <c r="M13" s="1"/>
      <c r="N13" s="1"/>
      <c r="O13" s="1"/>
      <c r="P13" s="1"/>
      <c r="Q13" s="1"/>
      <c r="R13" s="1"/>
      <c r="S13" s="1"/>
      <c r="T13" s="1"/>
      <c r="U13" s="1"/>
      <c r="V13" s="1"/>
      <c r="W13" s="1"/>
      <c r="X13" s="1"/>
      <c r="Y13" s="1"/>
      <c r="Z13" s="1"/>
    </row>
    <row r="14" spans="1:26" ht="15.75" customHeight="1" x14ac:dyDescent="0.25">
      <c r="A14" s="1"/>
      <c r="B14" s="16">
        <v>43678</v>
      </c>
      <c r="C14" s="17">
        <v>3576281</v>
      </c>
      <c r="D14" s="18">
        <v>11.443</v>
      </c>
      <c r="E14" s="1"/>
      <c r="F14" s="1"/>
      <c r="G14" s="1"/>
      <c r="H14" s="1"/>
      <c r="I14" s="1"/>
      <c r="J14" s="1"/>
      <c r="K14" s="1"/>
      <c r="L14" s="1"/>
      <c r="M14" s="1"/>
      <c r="N14" s="1"/>
      <c r="O14" s="1"/>
      <c r="P14" s="1"/>
      <c r="Q14" s="1"/>
      <c r="R14" s="1"/>
      <c r="S14" s="1"/>
      <c r="T14" s="1"/>
      <c r="U14" s="1"/>
      <c r="V14" s="1"/>
      <c r="W14" s="1"/>
      <c r="X14" s="1"/>
      <c r="Y14" s="1"/>
      <c r="Z14" s="1"/>
    </row>
    <row r="15" spans="1:26" ht="15.75" customHeight="1" x14ac:dyDescent="0.25">
      <c r="A15" s="1"/>
      <c r="B15" s="16">
        <v>43709</v>
      </c>
      <c r="C15" s="17">
        <v>5405144</v>
      </c>
      <c r="D15" s="18">
        <v>11.377000000000001</v>
      </c>
      <c r="E15" s="1"/>
      <c r="F15" s="1"/>
      <c r="G15" s="1"/>
      <c r="H15" s="1"/>
      <c r="I15" s="1"/>
      <c r="J15" s="1"/>
      <c r="K15" s="1"/>
      <c r="L15" s="1"/>
      <c r="M15" s="1"/>
      <c r="N15" s="1"/>
      <c r="O15" s="1"/>
      <c r="P15" s="1"/>
      <c r="Q15" s="1"/>
      <c r="R15" s="1"/>
      <c r="S15" s="1"/>
      <c r="T15" s="1"/>
      <c r="U15" s="1"/>
      <c r="V15" s="1"/>
      <c r="W15" s="1"/>
      <c r="X15" s="1"/>
      <c r="Y15" s="1"/>
      <c r="Z15" s="1"/>
    </row>
    <row r="16" spans="1:26" ht="15.75" customHeight="1" x14ac:dyDescent="0.25">
      <c r="A16" s="1"/>
      <c r="B16" s="16">
        <v>43739</v>
      </c>
      <c r="C16" s="17">
        <v>9584519</v>
      </c>
      <c r="D16" s="18">
        <v>11.327999999999999</v>
      </c>
      <c r="E16" s="1"/>
      <c r="F16" s="1"/>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6">
        <v>43770</v>
      </c>
      <c r="C17" s="17">
        <v>16442450</v>
      </c>
      <c r="D17" s="18">
        <v>11.311</v>
      </c>
      <c r="E17" s="1"/>
      <c r="F17" s="1"/>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6">
        <v>43800</v>
      </c>
      <c r="C18" s="17">
        <v>19409401</v>
      </c>
      <c r="D18" s="18">
        <v>11.377000000000001</v>
      </c>
      <c r="E18" s="1"/>
      <c r="F18" s="1"/>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6">
        <v>43831</v>
      </c>
      <c r="C19" s="17">
        <v>19843991</v>
      </c>
      <c r="D19" s="18">
        <v>11.441000000000001</v>
      </c>
      <c r="E19" s="1"/>
      <c r="F19" s="1"/>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6">
        <v>43862</v>
      </c>
      <c r="C20" s="17">
        <v>17124430</v>
      </c>
      <c r="D20" s="18">
        <v>11.371</v>
      </c>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6">
        <v>43891</v>
      </c>
      <c r="C21" s="17">
        <v>16739811</v>
      </c>
      <c r="D21" s="18">
        <v>11.324999999999999</v>
      </c>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6">
        <v>43922</v>
      </c>
      <c r="C22" s="17">
        <v>9691311</v>
      </c>
      <c r="D22" s="18">
        <v>11.365</v>
      </c>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6">
        <v>43952</v>
      </c>
      <c r="C23" s="17">
        <v>12521884</v>
      </c>
      <c r="D23" s="18">
        <v>11.083</v>
      </c>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6">
        <v>43983</v>
      </c>
      <c r="C24" s="17">
        <v>13235612</v>
      </c>
      <c r="D24" s="18">
        <v>11.375999999999999</v>
      </c>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6">
        <v>44013</v>
      </c>
      <c r="C25" s="17">
        <v>13857949</v>
      </c>
      <c r="D25" s="18">
        <v>11.38</v>
      </c>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6">
        <v>44044</v>
      </c>
      <c r="C26" s="17">
        <v>10432146</v>
      </c>
      <c r="D26" s="18">
        <v>11.37</v>
      </c>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6">
        <v>44075</v>
      </c>
      <c r="C27" s="17">
        <v>19728793</v>
      </c>
      <c r="D27" s="18">
        <v>11.307</v>
      </c>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6">
        <v>44105</v>
      </c>
      <c r="C28" s="17">
        <v>49850816</v>
      </c>
      <c r="D28" s="18">
        <v>11.302</v>
      </c>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6">
        <v>44136</v>
      </c>
      <c r="C29" s="17">
        <v>73010294</v>
      </c>
      <c r="D29" s="18">
        <v>11.3</v>
      </c>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6">
        <v>44166</v>
      </c>
      <c r="C30" s="17">
        <v>98324467</v>
      </c>
      <c r="D30" s="18">
        <v>11.276999999999999</v>
      </c>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6">
        <v>44197</v>
      </c>
      <c r="C31" s="17">
        <v>116432391</v>
      </c>
      <c r="D31" s="18">
        <v>11.250999999999999</v>
      </c>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6">
        <v>44228</v>
      </c>
      <c r="C32" s="17">
        <v>104133671</v>
      </c>
      <c r="D32" s="18">
        <v>11.271000000000001</v>
      </c>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6">
        <v>44256</v>
      </c>
      <c r="C33" s="17">
        <v>106455940</v>
      </c>
      <c r="D33" s="18">
        <v>11.276999999999999</v>
      </c>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6">
        <v>44287</v>
      </c>
      <c r="C34" s="17">
        <v>97135934</v>
      </c>
      <c r="D34" s="18">
        <v>11.319000000000001</v>
      </c>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6">
        <v>44317</v>
      </c>
      <c r="C35" s="17">
        <v>63013942</v>
      </c>
      <c r="D35" s="18">
        <v>11.324999999999999</v>
      </c>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6">
        <v>44348</v>
      </c>
      <c r="C36" s="17">
        <v>30137186</v>
      </c>
      <c r="D36" s="18">
        <v>11.37</v>
      </c>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6">
        <v>44378</v>
      </c>
      <c r="C37" s="17">
        <v>29542038</v>
      </c>
      <c r="D37" s="18">
        <v>11.393000000000001</v>
      </c>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6">
        <v>44409</v>
      </c>
      <c r="C38" s="17">
        <v>35185570</v>
      </c>
      <c r="D38" s="18">
        <v>11.375999999999999</v>
      </c>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6">
        <v>44440</v>
      </c>
      <c r="C39" s="17">
        <v>42405499</v>
      </c>
      <c r="D39" s="18">
        <v>11.343</v>
      </c>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6">
        <v>44470</v>
      </c>
      <c r="C40" s="17">
        <v>77518405</v>
      </c>
      <c r="D40" s="18">
        <v>11.468</v>
      </c>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6">
        <v>44501</v>
      </c>
      <c r="C41" s="17">
        <v>162343170</v>
      </c>
      <c r="D41" s="18">
        <v>11.401999999999999</v>
      </c>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6">
        <v>44531</v>
      </c>
      <c r="C42" s="17">
        <v>216608379</v>
      </c>
      <c r="D42" s="18">
        <v>11.404999999999999</v>
      </c>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6">
        <v>44562</v>
      </c>
      <c r="C43" s="17">
        <v>209417406</v>
      </c>
      <c r="D43" s="18">
        <v>11.452999999999999</v>
      </c>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6">
        <v>44593</v>
      </c>
      <c r="C44" s="17">
        <v>175407150</v>
      </c>
      <c r="D44" s="18">
        <v>11.46</v>
      </c>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6">
        <v>44621</v>
      </c>
      <c r="C45" s="17">
        <v>162929100</v>
      </c>
      <c r="D45" s="18">
        <v>11.372</v>
      </c>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6">
        <v>44652</v>
      </c>
      <c r="C46" s="17">
        <v>116332288</v>
      </c>
      <c r="D46" s="18">
        <v>11.427</v>
      </c>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6">
        <v>44682</v>
      </c>
      <c r="C47" s="17">
        <v>48207731</v>
      </c>
      <c r="D47" s="18">
        <v>11.26</v>
      </c>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6">
        <v>44713</v>
      </c>
      <c r="C48" s="17">
        <v>51229667</v>
      </c>
      <c r="D48" s="18">
        <v>11.244999999999999</v>
      </c>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6">
        <v>44743</v>
      </c>
      <c r="C49" s="17">
        <v>41397457</v>
      </c>
      <c r="D49" s="18">
        <v>11.176</v>
      </c>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6">
        <v>44774</v>
      </c>
      <c r="C50" s="17">
        <v>40341682</v>
      </c>
      <c r="D50" s="18">
        <v>11.157999999999999</v>
      </c>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6">
        <v>44805</v>
      </c>
      <c r="C51" s="17">
        <v>65072467</v>
      </c>
      <c r="D51" s="18">
        <v>11.275</v>
      </c>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6">
        <v>44835</v>
      </c>
      <c r="C52" s="17">
        <v>80027096</v>
      </c>
      <c r="D52" s="18">
        <v>11.319000000000001</v>
      </c>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6">
        <v>44866</v>
      </c>
      <c r="C53" s="17">
        <v>153631205</v>
      </c>
      <c r="D53" s="18">
        <v>11.403</v>
      </c>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6">
        <v>44896</v>
      </c>
      <c r="C54" s="17">
        <v>223919764</v>
      </c>
      <c r="D54" s="18">
        <v>11.468</v>
      </c>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6">
        <v>44927</v>
      </c>
      <c r="C55" s="17">
        <v>198129429</v>
      </c>
      <c r="D55" s="18">
        <v>11.42</v>
      </c>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6">
        <v>44958</v>
      </c>
      <c r="C56" s="17">
        <v>188518710</v>
      </c>
      <c r="D56" s="18">
        <v>11.445</v>
      </c>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6">
        <v>44986</v>
      </c>
      <c r="C57" s="17">
        <v>176393697</v>
      </c>
      <c r="D57" s="18">
        <v>11.426</v>
      </c>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6">
        <v>45017</v>
      </c>
      <c r="C58" s="17">
        <v>122867380</v>
      </c>
      <c r="D58" s="18">
        <v>11.42</v>
      </c>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6">
        <v>45047</v>
      </c>
      <c r="C59" s="17">
        <v>71391328</v>
      </c>
      <c r="D59" s="18">
        <v>11.294</v>
      </c>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6">
        <v>45078</v>
      </c>
      <c r="C60" s="17">
        <v>52630372</v>
      </c>
      <c r="D60" s="18">
        <v>11.303000000000001</v>
      </c>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6">
        <v>45108</v>
      </c>
      <c r="C61" s="17">
        <v>40462273</v>
      </c>
      <c r="D61" s="18">
        <v>11.281000000000001</v>
      </c>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6">
        <v>45139</v>
      </c>
      <c r="C62" s="17">
        <v>49148543</v>
      </c>
      <c r="D62" s="18">
        <v>11.278</v>
      </c>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6">
        <v>45170</v>
      </c>
      <c r="C63" s="17">
        <v>53899565</v>
      </c>
      <c r="D63" s="45">
        <v>11.294</v>
      </c>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6">
        <v>45200</v>
      </c>
      <c r="C64" s="17">
        <v>91688025</v>
      </c>
      <c r="D64" s="45">
        <v>11.364000000000001</v>
      </c>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6">
        <v>45231</v>
      </c>
      <c r="C65" s="17">
        <v>165148042</v>
      </c>
      <c r="D65" s="45">
        <v>11.436</v>
      </c>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6">
        <v>45261</v>
      </c>
      <c r="C66" s="17">
        <v>197773785</v>
      </c>
      <c r="D66" s="45">
        <v>11.494999999999999</v>
      </c>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6">
        <v>45292</v>
      </c>
      <c r="C67" s="17">
        <v>234854214</v>
      </c>
      <c r="D67" s="46">
        <v>11.47</v>
      </c>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6">
        <v>45323</v>
      </c>
      <c r="C68" s="17">
        <v>154335303</v>
      </c>
      <c r="D68" s="46">
        <v>11.442</v>
      </c>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6">
        <v>45352</v>
      </c>
      <c r="C69" s="17">
        <v>138940416</v>
      </c>
      <c r="D69" s="46">
        <v>11.468</v>
      </c>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6">
        <v>45383</v>
      </c>
      <c r="C70" s="17">
        <v>100855489</v>
      </c>
      <c r="D70" s="46">
        <v>11.525</v>
      </c>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6">
        <v>45413</v>
      </c>
      <c r="C71" s="17">
        <v>45045593</v>
      </c>
      <c r="D71" s="46">
        <v>11.407</v>
      </c>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6">
        <v>45444</v>
      </c>
      <c r="C72" s="17">
        <v>44818942</v>
      </c>
      <c r="D72" s="46">
        <v>11.398</v>
      </c>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6">
        <v>45474</v>
      </c>
      <c r="C73" s="17">
        <v>36804161</v>
      </c>
      <c r="D73" s="46">
        <v>11.227</v>
      </c>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6">
        <v>45505</v>
      </c>
      <c r="C74" s="17">
        <v>42519668</v>
      </c>
      <c r="D74" s="46">
        <v>11.304</v>
      </c>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6">
        <v>45536</v>
      </c>
      <c r="C75" s="17">
        <v>49413178</v>
      </c>
      <c r="D75" s="46">
        <v>11.33</v>
      </c>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6">
        <v>45566</v>
      </c>
      <c r="C76" s="17">
        <v>101945234</v>
      </c>
      <c r="D76" s="46">
        <v>11.409000000000001</v>
      </c>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6">
        <v>45597</v>
      </c>
      <c r="C77" s="17">
        <v>166595063</v>
      </c>
      <c r="D77" s="46">
        <v>11.468</v>
      </c>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6">
        <v>45627</v>
      </c>
      <c r="C78" s="17">
        <v>192341786</v>
      </c>
      <c r="D78" s="46">
        <v>11.48</v>
      </c>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6">
        <v>45658</v>
      </c>
      <c r="C79" s="17">
        <v>227556436</v>
      </c>
      <c r="D79" s="46">
        <v>11.438000000000001</v>
      </c>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6">
        <v>45689</v>
      </c>
      <c r="C80" s="17">
        <v>206255386</v>
      </c>
      <c r="D80" s="46">
        <v>11.48</v>
      </c>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6">
        <v>45717</v>
      </c>
      <c r="C81" s="17">
        <v>147448920</v>
      </c>
      <c r="D81" s="46">
        <v>11.505000000000001</v>
      </c>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6">
        <v>45748</v>
      </c>
      <c r="C82" s="17">
        <v>88305186</v>
      </c>
      <c r="D82" s="46">
        <v>11.417</v>
      </c>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6">
        <v>45778</v>
      </c>
      <c r="C83" s="17">
        <v>63712647</v>
      </c>
      <c r="D83" s="46">
        <v>11.398999999999999</v>
      </c>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6">
        <v>45809</v>
      </c>
      <c r="C84" s="17">
        <v>41986701</v>
      </c>
      <c r="D84" s="46">
        <v>11.379</v>
      </c>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6">
        <v>45839</v>
      </c>
      <c r="C85" s="17">
        <v>35324502</v>
      </c>
      <c r="D85" s="46">
        <v>11.372</v>
      </c>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6">
        <v>45870</v>
      </c>
      <c r="C86" s="17">
        <v>37191408</v>
      </c>
      <c r="D86" s="46">
        <v>11.273</v>
      </c>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6">
        <v>45901</v>
      </c>
      <c r="C87" s="17">
        <v>46780729</v>
      </c>
      <c r="D87" s="46">
        <v>11.25</v>
      </c>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6">
        <v>45931</v>
      </c>
      <c r="C88" s="17">
        <v>103510375</v>
      </c>
      <c r="D88" s="46">
        <v>11.346</v>
      </c>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6">
        <v>45962</v>
      </c>
      <c r="C89" s="17">
        <v>158233307</v>
      </c>
      <c r="D89" s="46">
        <v>11.477</v>
      </c>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6">
        <v>45992</v>
      </c>
      <c r="C90" s="17">
        <v>180890420</v>
      </c>
      <c r="D90" s="46">
        <v>11.471</v>
      </c>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6">
        <v>46023</v>
      </c>
      <c r="C91" s="17">
        <v>252246791</v>
      </c>
      <c r="D91" s="46">
        <v>11.505000000000001</v>
      </c>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6">
        <v>46054</v>
      </c>
      <c r="C92" s="17">
        <v>200014899</v>
      </c>
      <c r="D92" s="46">
        <v>11.512</v>
      </c>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6">
        <v>46082</v>
      </c>
      <c r="C93" s="17">
        <v>131995672</v>
      </c>
      <c r="D93" s="46">
        <v>11.497999999999999</v>
      </c>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6">
        <v>46113</v>
      </c>
      <c r="C94" s="17">
        <v>88305186</v>
      </c>
      <c r="D94" s="46">
        <v>11.439</v>
      </c>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6">
        <v>46143</v>
      </c>
      <c r="C95" s="17">
        <v>63712647</v>
      </c>
      <c r="D95" s="46">
        <v>11.263</v>
      </c>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47">
        <v>46174</v>
      </c>
      <c r="C96" s="48">
        <v>39466359</v>
      </c>
      <c r="D96" s="49">
        <v>11.157999999999999</v>
      </c>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47">
        <v>46204</v>
      </c>
      <c r="C97" s="48">
        <v>35324502</v>
      </c>
      <c r="D97" s="50">
        <v>11.247999999999999</v>
      </c>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2"/>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2"/>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2"/>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2"/>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2"/>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2"/>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2"/>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2"/>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2"/>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2"/>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2"/>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2"/>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2"/>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2"/>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2"/>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2"/>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2"/>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2"/>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2"/>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2"/>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2"/>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2"/>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2"/>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2"/>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2"/>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2"/>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2"/>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2"/>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2"/>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2"/>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2"/>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2"/>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2"/>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2"/>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2"/>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2"/>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2"/>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2"/>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2"/>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2"/>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2"/>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2"/>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2"/>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2"/>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2"/>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2"/>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2"/>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2"/>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2"/>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2"/>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2"/>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2"/>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2"/>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2"/>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2"/>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2"/>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2"/>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2"/>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2"/>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2"/>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2"/>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2"/>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2"/>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2"/>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2"/>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2"/>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2"/>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2"/>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2"/>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2"/>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2"/>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2"/>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2"/>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2"/>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2"/>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2"/>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2"/>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2"/>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2"/>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2"/>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2"/>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2"/>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2"/>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2"/>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2"/>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2"/>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2"/>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2"/>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2"/>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2"/>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2"/>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2"/>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2"/>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2"/>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2"/>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2"/>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2"/>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2"/>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2"/>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2"/>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2"/>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2"/>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2"/>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2"/>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2"/>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2"/>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2"/>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2"/>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2"/>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2"/>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2"/>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2"/>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2"/>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2"/>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2"/>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2"/>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2"/>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2"/>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2"/>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2"/>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2"/>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2"/>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2"/>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2"/>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2"/>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2"/>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2"/>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2"/>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2"/>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2"/>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2"/>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2"/>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2"/>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2"/>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2"/>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2"/>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2"/>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2"/>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2"/>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2"/>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2"/>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2"/>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2"/>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2"/>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2"/>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2"/>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2"/>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2"/>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2"/>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2"/>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2"/>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2"/>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2"/>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2"/>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2"/>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2"/>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2"/>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2"/>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2"/>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2"/>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2"/>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2"/>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2"/>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2"/>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2"/>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2"/>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2"/>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2"/>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2"/>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2"/>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2"/>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2"/>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2"/>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2"/>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2"/>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2"/>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2"/>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2"/>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2"/>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2"/>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2"/>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2"/>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2"/>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2"/>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2"/>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2"/>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2"/>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2"/>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2"/>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2"/>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2"/>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2"/>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2"/>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2"/>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2"/>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2"/>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2"/>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2"/>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2"/>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2"/>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2"/>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2"/>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2"/>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2"/>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2"/>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2"/>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2"/>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2"/>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2"/>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2"/>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2"/>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2"/>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2"/>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2"/>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2"/>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2"/>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2"/>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2"/>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2"/>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2"/>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2"/>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2"/>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2"/>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2"/>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2"/>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2"/>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2"/>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2"/>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2"/>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2"/>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2"/>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2"/>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2"/>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2"/>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2"/>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2"/>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2"/>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2"/>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2"/>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2"/>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2"/>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2"/>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2"/>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2"/>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2"/>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2"/>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2"/>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2"/>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2"/>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2"/>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2"/>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2"/>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2"/>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2"/>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2"/>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2"/>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2"/>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2"/>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2"/>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2"/>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2"/>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2"/>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2"/>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2"/>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2"/>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2"/>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2"/>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2"/>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2"/>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2"/>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2"/>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2"/>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2"/>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2"/>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2"/>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2"/>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2"/>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2"/>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2"/>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2"/>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2"/>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2"/>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2"/>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2"/>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2"/>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2"/>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2"/>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2"/>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2"/>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2"/>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2"/>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2"/>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2"/>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2"/>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2"/>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2"/>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2"/>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2"/>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2"/>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2"/>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2"/>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2"/>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2"/>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2"/>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2"/>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2"/>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2"/>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2"/>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2"/>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2"/>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2"/>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2"/>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2"/>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2"/>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2"/>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2"/>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2"/>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2"/>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2"/>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2"/>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2"/>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2"/>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2"/>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2"/>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2"/>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2"/>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2"/>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2"/>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2"/>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2"/>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2"/>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2"/>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2"/>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2"/>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2"/>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2"/>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2"/>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2"/>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2"/>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2"/>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2"/>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2"/>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2"/>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2"/>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2"/>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2"/>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2"/>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2"/>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2"/>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2"/>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2"/>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2"/>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2"/>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2"/>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2"/>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2"/>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2"/>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2"/>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2"/>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2"/>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2"/>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2"/>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2"/>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2"/>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2"/>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2"/>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2"/>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2"/>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2"/>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2"/>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2"/>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2"/>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2"/>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2"/>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2"/>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2"/>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2"/>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2"/>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2"/>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2"/>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2"/>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2"/>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2"/>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2"/>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2"/>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2"/>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2"/>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2"/>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2"/>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2"/>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2"/>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2"/>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2"/>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2"/>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2"/>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2"/>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2"/>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2"/>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2"/>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2"/>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2"/>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2"/>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2"/>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2"/>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2"/>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2"/>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2"/>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2"/>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2"/>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2"/>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2"/>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2"/>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2"/>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2"/>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2"/>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2"/>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2"/>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2"/>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2"/>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2"/>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2"/>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2"/>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2"/>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2"/>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2"/>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2"/>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2"/>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2"/>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2"/>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2"/>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2"/>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2"/>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2"/>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2"/>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2"/>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2"/>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2"/>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2"/>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2"/>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2"/>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2"/>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2"/>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2"/>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2"/>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2"/>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2"/>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2"/>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2"/>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2"/>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2"/>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2"/>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2"/>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2"/>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2"/>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2"/>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2"/>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2"/>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2"/>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2"/>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2"/>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2"/>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2"/>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2"/>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2"/>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2"/>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2"/>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2"/>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2"/>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2"/>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2"/>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2"/>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2"/>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2"/>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2"/>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2"/>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2"/>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2"/>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2"/>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2"/>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2"/>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2"/>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2"/>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2"/>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2"/>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2"/>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2"/>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2"/>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2"/>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2"/>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2"/>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2"/>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2"/>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2"/>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2"/>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2"/>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2"/>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2"/>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2"/>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2"/>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2"/>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2"/>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2"/>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2"/>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2"/>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2"/>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2"/>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2"/>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2"/>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2"/>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2"/>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2"/>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2"/>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2"/>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2"/>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2"/>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2"/>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2"/>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2"/>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2"/>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2"/>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2"/>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2"/>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2"/>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2"/>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2"/>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2"/>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2"/>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2"/>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2"/>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2"/>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2"/>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2"/>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2"/>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2"/>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2"/>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2"/>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2"/>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2"/>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2"/>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2"/>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2"/>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2"/>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2"/>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2"/>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2"/>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2"/>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2"/>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2"/>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2"/>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2"/>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2"/>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2"/>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2"/>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2"/>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2"/>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2"/>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2"/>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2"/>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2"/>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2"/>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2"/>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2"/>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2"/>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2"/>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2"/>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2"/>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2"/>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2"/>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2"/>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2"/>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2"/>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2"/>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2"/>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2"/>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2"/>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2"/>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2"/>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2"/>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2"/>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2"/>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2"/>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2"/>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2"/>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2"/>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2"/>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2"/>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2"/>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2"/>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2"/>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2"/>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2"/>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2"/>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2"/>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2"/>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2"/>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2"/>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2"/>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2"/>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2"/>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2"/>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2"/>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2"/>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2"/>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2"/>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2"/>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2"/>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2"/>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2"/>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2"/>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2"/>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2"/>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2"/>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2"/>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2"/>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2"/>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2"/>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2"/>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2"/>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2"/>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2"/>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2"/>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2"/>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2"/>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2"/>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2"/>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2"/>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2"/>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2"/>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2"/>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2"/>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2"/>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2"/>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2"/>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2"/>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2"/>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2"/>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2"/>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2"/>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2"/>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2"/>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2"/>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2"/>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2"/>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2"/>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2"/>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2"/>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2"/>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2"/>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2"/>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2"/>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2"/>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2"/>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2"/>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2"/>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2"/>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2"/>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2"/>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2"/>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2"/>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2"/>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2"/>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2"/>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2"/>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2"/>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2"/>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2"/>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2"/>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2"/>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2"/>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2"/>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2"/>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2"/>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2"/>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2"/>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2"/>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2"/>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2"/>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2"/>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2"/>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2"/>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2"/>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2"/>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2"/>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2"/>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2"/>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2"/>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2"/>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2"/>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2"/>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2"/>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2"/>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2"/>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2"/>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2"/>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2"/>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2"/>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2"/>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2"/>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2"/>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2"/>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2"/>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2"/>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2"/>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2"/>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2"/>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2"/>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2"/>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2"/>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2"/>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2"/>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2"/>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2"/>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2"/>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2"/>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2"/>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2"/>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2"/>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2"/>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2"/>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2"/>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2"/>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2"/>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2"/>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2"/>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2"/>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2"/>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2"/>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2"/>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2"/>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2"/>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2"/>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2"/>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2"/>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2"/>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2"/>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2"/>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2"/>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2"/>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2"/>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2"/>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2"/>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2"/>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2"/>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2"/>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2"/>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2"/>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2"/>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2"/>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2"/>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2"/>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2"/>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2"/>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2"/>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2"/>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2"/>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2"/>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2"/>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2"/>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2"/>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2"/>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2"/>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2"/>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2"/>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2"/>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2"/>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2"/>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2"/>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2"/>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2"/>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2"/>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2"/>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2"/>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2"/>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2"/>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2"/>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2"/>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2"/>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2"/>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2"/>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2"/>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2"/>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2"/>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2"/>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2"/>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2"/>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2"/>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2"/>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2"/>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2"/>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2"/>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2"/>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2"/>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2"/>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2"/>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2"/>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2"/>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2"/>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2"/>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2"/>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2"/>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2"/>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2"/>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2"/>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2"/>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2"/>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2"/>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2"/>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2"/>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2"/>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2"/>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2"/>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2"/>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2"/>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2"/>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2"/>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2"/>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2"/>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2"/>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2"/>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2"/>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2"/>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2"/>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2"/>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2"/>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2"/>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2"/>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2"/>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2"/>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2"/>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2"/>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2"/>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2"/>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2"/>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2"/>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2"/>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2"/>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2"/>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2"/>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2"/>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2"/>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2"/>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2"/>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2"/>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2"/>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2"/>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2"/>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2"/>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2"/>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2"/>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2"/>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2"/>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2"/>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2"/>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2"/>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2"/>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2"/>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2"/>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2"/>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2"/>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2"/>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2"/>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2"/>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2"/>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2"/>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2"/>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2"/>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2"/>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2"/>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2"/>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2"/>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2"/>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2"/>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2"/>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2"/>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2"/>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2"/>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2"/>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2"/>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2"/>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2"/>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2"/>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2"/>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2"/>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2"/>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2"/>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2"/>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2"/>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2"/>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2"/>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2"/>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2"/>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2"/>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2"/>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2"/>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2"/>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2"/>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2"/>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2"/>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2"/>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2"/>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2"/>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2"/>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2"/>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4ZMQ71Xif/Zi47AyJORxWZHNAinIUJ5zRvKKLFiQb1A5Qdk41zvU0z+CHKM904FKuLK3dU6dH5tOgKq35o04hA==" saltValue="PKKRWEDH3JHoenFTLc++0w==" spinCount="100000" sheet="1" objects="1" scenarios="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Anleitung</vt:lpstr>
      <vt:lpstr>Eingabe</vt:lpstr>
      <vt:lpstr>Brennwerte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Braunschweiger Netz GmbH</dc:creator>
  <cp:lastModifiedBy>Hoppe, Johanna Maria</cp:lastModifiedBy>
  <dcterms:created xsi:type="dcterms:W3CDTF">2012-02-07T07:38:36Z</dcterms:created>
  <dcterms:modified xsi:type="dcterms:W3CDTF">2026-08-17T09:23:18Z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2012-02-07 Brennwerte v02.xls</vt:lpwstr>
  </property>
</Properties>
</file>